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Übernahmeordner/Website/fertige Tabellen/"/>
    </mc:Choice>
  </mc:AlternateContent>
  <xr:revisionPtr revIDLastSave="18" documentId="13_ncr:1_{6AEFA814-235F-4081-80D1-F8163BF3C71B}" xr6:coauthVersionLast="47" xr6:coauthVersionMax="47" xr10:uidLastSave="{F0386489-5A88-4D8E-A9FB-1C8C340B7806}"/>
  <bookViews>
    <workbookView xWindow="-110" yWindow="-110" windowWidth="19420" windowHeight="10300" xr2:uid="{00000000-000D-0000-FFFF-FFFF00000000}"/>
  </bookViews>
  <sheets>
    <sheet name="Rekultivierung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H18" i="2"/>
  <c r="G18" i="2"/>
  <c r="F18" i="2"/>
  <c r="E18" i="2"/>
  <c r="D18" i="2"/>
  <c r="I16" i="2"/>
  <c r="H16" i="2"/>
  <c r="G16" i="2"/>
  <c r="F16" i="2"/>
  <c r="D16" i="2"/>
  <c r="I10" i="2"/>
  <c r="H10" i="2"/>
  <c r="G10" i="2"/>
  <c r="F10" i="2"/>
  <c r="E10" i="2"/>
  <c r="D10" i="2"/>
  <c r="I8" i="2"/>
  <c r="H8" i="2"/>
  <c r="G8" i="2"/>
  <c r="F8" i="2"/>
  <c r="D8" i="2"/>
  <c r="C18" i="2" l="1"/>
  <c r="E19" i="2" s="1"/>
  <c r="E16" i="2"/>
  <c r="C10" i="2"/>
  <c r="D11" i="2" s="1"/>
  <c r="I20" i="2"/>
  <c r="E8" i="2"/>
  <c r="H20" i="2"/>
  <c r="G20" i="2"/>
  <c r="F20" i="2"/>
  <c r="D20" i="2"/>
  <c r="D19" i="2" l="1"/>
  <c r="F19" i="2"/>
  <c r="G19" i="2"/>
  <c r="H19" i="2"/>
  <c r="I19" i="2"/>
  <c r="C16" i="2"/>
  <c r="E17" i="2" s="1"/>
  <c r="E11" i="2"/>
  <c r="F11" i="2"/>
  <c r="G11" i="2"/>
  <c r="H11" i="2"/>
  <c r="I11" i="2"/>
  <c r="C8" i="2"/>
  <c r="E9" i="2" s="1"/>
  <c r="E20" i="2"/>
  <c r="F17" i="2" l="1"/>
  <c r="I17" i="2"/>
  <c r="D17" i="2"/>
  <c r="G17" i="2"/>
  <c r="H17" i="2"/>
  <c r="D9" i="2"/>
  <c r="I9" i="2"/>
  <c r="F9" i="2"/>
  <c r="G9" i="2"/>
  <c r="H9" i="2"/>
  <c r="C20" i="2"/>
  <c r="E21" i="2" l="1"/>
  <c r="I21" i="2"/>
  <c r="H21" i="2"/>
  <c r="D21" i="2"/>
  <c r="F21" i="2"/>
  <c r="G21" i="2"/>
</calcChain>
</file>

<file path=xl/sharedStrings.xml><?xml version="1.0" encoding="utf-8"?>
<sst xmlns="http://schemas.openxmlformats.org/spreadsheetml/2006/main" count="40" uniqueCount="28">
  <si>
    <t>Statistik der Kohlenwirtschaft e.V.</t>
  </si>
  <si>
    <t>Betriebsflächen und wieder nutzbar gemachte Flächen im Braunkohlenbergbau in Deutschland</t>
  </si>
  <si>
    <t>Revier</t>
  </si>
  <si>
    <t>Einheit</t>
  </si>
  <si>
    <t>Landinanspruch-
nahme
insgesamt</t>
  </si>
  <si>
    <t>Betriebsflächen
(Abraum, Kohle, Kippe) 1)</t>
  </si>
  <si>
    <t>wieder nutzbar gemachte Flächen</t>
  </si>
  <si>
    <t>Insgesamt</t>
  </si>
  <si>
    <t>davon</t>
  </si>
  <si>
    <t>Land-
wirtschaft</t>
  </si>
  <si>
    <t>Forst- 
wirtschaft</t>
  </si>
  <si>
    <t>Wasserflächen u. zu-
künft. Wasserflächen 
in rekult. Gelände</t>
  </si>
  <si>
    <t>Sonstiges 2)</t>
  </si>
  <si>
    <t>Rheinland</t>
  </si>
  <si>
    <t>ha</t>
  </si>
  <si>
    <t>%</t>
  </si>
  <si>
    <t>Helmstedt</t>
  </si>
  <si>
    <t>Hessen</t>
  </si>
  <si>
    <t>Bayern</t>
  </si>
  <si>
    <t>Lausitz 3)</t>
  </si>
  <si>
    <t>Mitteldeutschland 4)</t>
  </si>
  <si>
    <t>Deutschland 5)</t>
  </si>
  <si>
    <t>1) einschl. Rekultivierungsrückstände und Risikoflächen</t>
  </si>
  <si>
    <t>2) Wohnsiedlungen, fremde Betriebe, Müllflächen, Verkehrswege etc.</t>
  </si>
  <si>
    <t>3) Die markscheiderische Datengrundlage zur Wiedernutzbarmachung befindet sich derzeit in grundhafter Überarbeitung. Nach Abschluss dieser Überarbeitung erfolgt eine Neubilanzierung auf Grundlage des Wiedernutzbarmachungsriss. Bis dahin wird die Flächenstatistik nicht fortgeschrieben.</t>
  </si>
  <si>
    <t>4) Neubilanzierung Sanierungsbereich Mitteldeutschland durch kartografisch/rissliche Aufarbeitung zur Erstanfertigung Wiedernutzbarmachungsriss nach MarkschBergV</t>
  </si>
  <si>
    <t>5) mit den Vorjahren aufgrund von Flächenänderungen nicht vergleichbar</t>
  </si>
  <si>
    <t>Stand: Ende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</si>
</sst>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Input/Rekultivierung/RWE.xlsx" TargetMode="External"/><Relationship Id="rId2" Type="http://schemas.openxmlformats.org/officeDocument/2006/relationships/externalLinkPath" Target="https://debrivev-my.sharepoint.com/personal/cassiani_saritzoglou_braunkohle_de/Documents/Statistik%20Datenbank/2025/Input/Rekultivierung/RWE.xlsx" TargetMode="External"/><Relationship Id="rId1" Type="http://schemas.openxmlformats.org/officeDocument/2006/relationships/externalLinkPath" Target="/personal/cassiani_saritzoglou_braunkohle_de/Documents/Statistik%20Datenbank/2025/Input/Rekultivierung/RWE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Input/Rekultivierung/HSR.xlsx" TargetMode="External"/><Relationship Id="rId2" Type="http://schemas.openxmlformats.org/officeDocument/2006/relationships/externalLinkPath" Target="https://debrivev-my.sharepoint.com/personal/cassiani_saritzoglou_braunkohle_de/Documents/Statistik%20Datenbank/2025/Input/Rekultivierung/HSR.xlsx" TargetMode="External"/><Relationship Id="rId1" Type="http://schemas.openxmlformats.org/officeDocument/2006/relationships/externalLinkPath" Target="/personal/cassiani_saritzoglou_braunkohle_de/Documents/Statistik%20Datenbank/2025/Input/Rekultivierung/HSR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Input/Rekultivierung/LEAG.xlsx" TargetMode="External"/><Relationship Id="rId2" Type="http://schemas.openxmlformats.org/officeDocument/2006/relationships/externalLinkPath" Target="https://debrivev-my.sharepoint.com/personal/cassiani_saritzoglou_braunkohle_de/Documents/Statistik%20Datenbank/2025/Input/Rekultivierung/LEAG.xlsx" TargetMode="External"/><Relationship Id="rId1" Type="http://schemas.openxmlformats.org/officeDocument/2006/relationships/externalLinkPath" Target="/personal/cassiani_saritzoglou_braunkohle_de/Documents/Statistik%20Datenbank/2025/Input/Rekultivierung/LEAG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Input/Rekultivierung/LMBV.xlsx" TargetMode="External"/><Relationship Id="rId2" Type="http://schemas.openxmlformats.org/officeDocument/2006/relationships/externalLinkPath" Target="https://debrivev-my.sharepoint.com/personal/cassiani_saritzoglou_braunkohle_de/Documents/Statistik%20Datenbank/2025/Input/Rekultivierung/LMBV.xlsx" TargetMode="External"/><Relationship Id="rId1" Type="http://schemas.openxmlformats.org/officeDocument/2006/relationships/externalLinkPath" Target="/personal/cassiani_saritzoglou_braunkohle_de/Documents/Statistik%20Datenbank/2025/Input/Rekultivierung/LMBV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Input/Rekultivierung/ROMONTA.xlsx" TargetMode="External"/><Relationship Id="rId2" Type="http://schemas.openxmlformats.org/officeDocument/2006/relationships/externalLinkPath" Target="https://debrivev-my.sharepoint.com/personal/cassiani_saritzoglou_braunkohle_de/Documents/Statistik%20Datenbank/2025/Input/Rekultivierung/ROMONTA.xlsx" TargetMode="External"/><Relationship Id="rId1" Type="http://schemas.openxmlformats.org/officeDocument/2006/relationships/externalLinkPath" Target="/personal/cassiani_saritzoglou_braunkohle_de/Documents/Statistik%20Datenbank/2025/Input/Rekultivierung/ROMONTA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Input/Rekultivierung/MIBRAG.xlsx" TargetMode="External"/><Relationship Id="rId2" Type="http://schemas.openxmlformats.org/officeDocument/2006/relationships/externalLinkPath" Target="https://debrivev-my.sharepoint.com/personal/cassiani_saritzoglou_braunkohle_de/Documents/Statistik%20Datenbank/2025/Input/Rekultivierung/MIBRAG.xlsx" TargetMode="External"/><Relationship Id="rId1" Type="http://schemas.openxmlformats.org/officeDocument/2006/relationships/externalLinkPath" Target="/personal/cassiani_saritzoglou_braunkohle_de/Documents/Statistik%20Datenbank/2025/Input/Rekultivierung/MIBR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TYW5HVWP3O5ZD2J2OPTCN6H32G">
      <xxl21:absoluteUrl r:id="rId2"/>
      <xxl21:relativeUrl r:id="rId3"/>
    </xxl21:alternateUrls>
    <sheetNames>
      <sheetName val="Rekultivierung"/>
    </sheetNames>
    <sheetDataSet>
      <sheetData sheetId="0">
        <row r="14">
          <cell r="H14">
            <v>10444.699999999999</v>
          </cell>
        </row>
        <row r="17">
          <cell r="H17">
            <v>13268.8</v>
          </cell>
        </row>
        <row r="18">
          <cell r="H18">
            <v>8877.5</v>
          </cell>
        </row>
        <row r="19">
          <cell r="H19">
            <v>819.7</v>
          </cell>
        </row>
        <row r="20">
          <cell r="H20">
            <v>1213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QF4FDZKDDMAJAK3VZKSGV6KVKI">
      <xxl21:absoluteUrl r:id="rId2"/>
      <xxl21:relativeUrl r:id="rId3"/>
    </xxl21:alternateUrls>
    <sheetNames>
      <sheetName val="Rekultivierung"/>
    </sheetNames>
    <sheetDataSet>
      <sheetData sheetId="0">
        <row r="14">
          <cell r="H14">
            <v>983.14507362721349</v>
          </cell>
        </row>
        <row r="17">
          <cell r="H17">
            <v>704.63203465157676</v>
          </cell>
        </row>
        <row r="18">
          <cell r="H18">
            <v>720.11924992555714</v>
          </cell>
        </row>
        <row r="19">
          <cell r="H19">
            <v>39.483376096447252</v>
          </cell>
        </row>
        <row r="20">
          <cell r="H20">
            <v>86.732099488227377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TZJR5V6LP7RNBJKDGBR33ECMMS">
      <xxl21:absoluteUrl r:id="rId2"/>
      <xxl21:relativeUrl r:id="rId3"/>
    </xxl21:alternateUrls>
    <sheetNames>
      <sheetName val="Rekultivierung"/>
    </sheetNames>
    <sheetDataSet>
      <sheetData sheetId="0">
        <row r="14">
          <cell r="H14">
            <v>13632.8</v>
          </cell>
        </row>
        <row r="17">
          <cell r="H17">
            <v>2761.5</v>
          </cell>
        </row>
        <row r="18">
          <cell r="H18">
            <v>5471.5</v>
          </cell>
        </row>
        <row r="19">
          <cell r="H19">
            <v>0</v>
          </cell>
        </row>
        <row r="20">
          <cell r="H20">
            <v>1818.6999999999998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RJ2K7JJRST4BEZRNGCPDU5VHRS">
      <xxl21:absoluteUrl r:id="rId2"/>
      <xxl21:relativeUrl r:id="rId3"/>
    </xxl21:alternateUrls>
    <sheetNames>
      <sheetName val="Rekultivierung"/>
    </sheetNames>
    <sheetDataSet>
      <sheetData sheetId="0">
        <row r="29">
          <cell r="H29">
            <v>16978.099999999999</v>
          </cell>
        </row>
        <row r="32">
          <cell r="H32">
            <v>8046.7</v>
          </cell>
        </row>
        <row r="33">
          <cell r="H33">
            <v>27465.5</v>
          </cell>
        </row>
        <row r="34">
          <cell r="H34">
            <v>8977.7999999999993</v>
          </cell>
        </row>
        <row r="35">
          <cell r="H35">
            <v>5982.6</v>
          </cell>
        </row>
        <row r="48">
          <cell r="H48">
            <v>1163</v>
          </cell>
        </row>
        <row r="51">
          <cell r="H51">
            <v>3700.2</v>
          </cell>
        </row>
        <row r="52">
          <cell r="H52">
            <v>9938.1</v>
          </cell>
        </row>
        <row r="53">
          <cell r="H53">
            <v>11901.4</v>
          </cell>
        </row>
        <row r="54">
          <cell r="H54">
            <v>5363.1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TNGGNGTQF3ENEJMQ2Y4VM4CE7T">
      <xxl21:absoluteUrl r:id="rId2"/>
      <xxl21:relativeUrl r:id="rId3"/>
    </xxl21:alternateUrls>
    <sheetNames>
      <sheetName val="Rekultivierung"/>
    </sheetNames>
    <sheetDataSet>
      <sheetData sheetId="0">
        <row r="14">
          <cell r="H14">
            <v>711.1</v>
          </cell>
        </row>
        <row r="17">
          <cell r="H17">
            <v>396.8</v>
          </cell>
        </row>
        <row r="18">
          <cell r="H18">
            <v>379.6</v>
          </cell>
        </row>
        <row r="19">
          <cell r="H19">
            <v>0</v>
          </cell>
        </row>
        <row r="20">
          <cell r="H20">
            <v>147.1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VLP7OSTYCM35GKISRBMEENCYNA">
      <xxl21:absoluteUrl r:id="rId2"/>
      <xxl21:relativeUrl r:id="rId3"/>
    </xxl21:alternateUrls>
    <sheetNames>
      <sheetName val="Rekultivierung"/>
    </sheetNames>
    <sheetDataSet>
      <sheetData sheetId="0">
        <row r="14">
          <cell r="H14">
            <v>5542.9575148317308</v>
          </cell>
        </row>
        <row r="17">
          <cell r="H17">
            <v>1360.405433942241</v>
          </cell>
        </row>
        <row r="18">
          <cell r="H18">
            <v>1184.9374615680936</v>
          </cell>
        </row>
        <row r="19">
          <cell r="H19">
            <v>117.71240753846028</v>
          </cell>
        </row>
        <row r="20">
          <cell r="H20">
            <v>128.54717745146161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96B13-1C6F-406D-8A22-D23D11A4705C}">
  <dimension ref="A1:I28"/>
  <sheetViews>
    <sheetView showGridLines="0" tabSelected="1" topLeftCell="A7" zoomScale="70" zoomScaleNormal="70" workbookViewId="0">
      <selection activeCell="I7" sqref="I7"/>
    </sheetView>
  </sheetViews>
  <sheetFormatPr baseColWidth="10" defaultColWidth="9.1796875" defaultRowHeight="14.5" x14ac:dyDescent="0.35"/>
  <cols>
    <col min="1" max="1" width="19" customWidth="1"/>
    <col min="2" max="2" width="6.7265625" customWidth="1"/>
    <col min="3" max="3" width="14.7265625" customWidth="1"/>
    <col min="4" max="7" width="13.1796875" customWidth="1"/>
    <col min="8" max="8" width="16.54296875" customWidth="1"/>
    <col min="9" max="9" width="13.1796875" customWidth="1"/>
    <col min="10" max="10" width="8.7265625" customWidth="1"/>
  </cols>
  <sheetData>
    <row r="1" spans="1:9" ht="13.5" customHeight="1" x14ac:dyDescent="0.35">
      <c r="A1" s="19">
        <v>45734</v>
      </c>
      <c r="B1" s="20"/>
      <c r="C1" s="20"/>
      <c r="D1" s="20"/>
      <c r="H1" s="21" t="s">
        <v>0</v>
      </c>
      <c r="I1" s="21"/>
    </row>
    <row r="2" spans="1:9" ht="15" customHeight="1" x14ac:dyDescent="0.35"/>
    <row r="3" spans="1:9" ht="20.149999999999999" customHeight="1" x14ac:dyDescent="0.35">
      <c r="A3" s="22" t="s">
        <v>1</v>
      </c>
      <c r="B3" s="22"/>
      <c r="C3" s="22"/>
      <c r="D3" s="22"/>
      <c r="E3" s="22"/>
      <c r="F3" s="22"/>
      <c r="G3" s="22"/>
      <c r="H3" s="22"/>
      <c r="I3" s="22"/>
    </row>
    <row r="4" spans="1:9" ht="25" customHeight="1" x14ac:dyDescent="0.35">
      <c r="A4" s="22" t="s">
        <v>27</v>
      </c>
      <c r="B4" s="22"/>
      <c r="C4" s="22"/>
      <c r="D4" s="22"/>
      <c r="E4" s="22"/>
      <c r="F4" s="22"/>
      <c r="G4" s="22"/>
      <c r="H4" s="22"/>
      <c r="I4" s="22"/>
    </row>
    <row r="5" spans="1:9" ht="20.149999999999999" customHeight="1" x14ac:dyDescent="0.35">
      <c r="A5" s="23" t="s">
        <v>2</v>
      </c>
      <c r="B5" s="24" t="s">
        <v>3</v>
      </c>
      <c r="C5" s="24" t="s">
        <v>4</v>
      </c>
      <c r="D5" s="24" t="s">
        <v>5</v>
      </c>
      <c r="E5" s="27" t="s">
        <v>6</v>
      </c>
      <c r="F5" s="27"/>
      <c r="G5" s="27"/>
      <c r="H5" s="27"/>
      <c r="I5" s="28"/>
    </row>
    <row r="6" spans="1:9" ht="20.149999999999999" customHeight="1" x14ac:dyDescent="0.35">
      <c r="A6" s="17"/>
      <c r="B6" s="25"/>
      <c r="C6" s="25"/>
      <c r="D6" s="25"/>
      <c r="E6" s="29" t="s">
        <v>7</v>
      </c>
      <c r="F6" s="30" t="s">
        <v>8</v>
      </c>
      <c r="G6" s="30"/>
      <c r="H6" s="30"/>
      <c r="I6" s="26"/>
    </row>
    <row r="7" spans="1:9" ht="45" customHeight="1" x14ac:dyDescent="0.35">
      <c r="A7" s="18"/>
      <c r="B7" s="26"/>
      <c r="C7" s="26"/>
      <c r="D7" s="26"/>
      <c r="E7" s="30"/>
      <c r="F7" s="1" t="s">
        <v>9</v>
      </c>
      <c r="G7" s="3" t="s">
        <v>10</v>
      </c>
      <c r="H7" s="3" t="s">
        <v>11</v>
      </c>
      <c r="I7" s="3" t="s">
        <v>12</v>
      </c>
    </row>
    <row r="8" spans="1:9" ht="20.149999999999999" customHeight="1" x14ac:dyDescent="0.35">
      <c r="A8" s="17" t="s">
        <v>13</v>
      </c>
      <c r="B8" s="4" t="s">
        <v>14</v>
      </c>
      <c r="C8" s="5">
        <f>SUM(D8:E8)</f>
        <v>34623.699999999997</v>
      </c>
      <c r="D8" s="5">
        <f>[1]Rekultivierung!$H$14</f>
        <v>10444.699999999999</v>
      </c>
      <c r="E8" s="6">
        <f>SUM(F8:I8)</f>
        <v>24179</v>
      </c>
      <c r="F8" s="7">
        <f>[1]Rekultivierung!$H$17</f>
        <v>13268.8</v>
      </c>
      <c r="G8" s="5">
        <f>[1]Rekultivierung!$H$18</f>
        <v>8877.5</v>
      </c>
      <c r="H8" s="5">
        <f>[1]Rekultivierung!$H$19</f>
        <v>819.7</v>
      </c>
      <c r="I8" s="5">
        <f>[1]Rekultivierung!$H$20</f>
        <v>1213</v>
      </c>
    </row>
    <row r="9" spans="1:9" ht="20.149999999999999" customHeight="1" x14ac:dyDescent="0.35">
      <c r="A9" s="18"/>
      <c r="B9" s="8" t="s">
        <v>15</v>
      </c>
      <c r="C9" s="9">
        <v>100</v>
      </c>
      <c r="D9" s="9">
        <f>100*D8/C8</f>
        <v>30.166331154671511</v>
      </c>
      <c r="E9" s="10">
        <f>100*E8/C8</f>
        <v>69.833668845328489</v>
      </c>
      <c r="F9" s="11">
        <f>100*F8/C8</f>
        <v>38.322882880801302</v>
      </c>
      <c r="G9" s="9">
        <f>100*G8/C8</f>
        <v>25.639951824906063</v>
      </c>
      <c r="H9" s="9">
        <f>100*H8/C8</f>
        <v>2.3674535072796958</v>
      </c>
      <c r="I9" s="9">
        <f>100*I8/C8</f>
        <v>3.5033806323414312</v>
      </c>
    </row>
    <row r="10" spans="1:9" ht="20.149999999999999" customHeight="1" x14ac:dyDescent="0.35">
      <c r="A10" s="17" t="s">
        <v>16</v>
      </c>
      <c r="B10" s="4" t="s">
        <v>14</v>
      </c>
      <c r="C10" s="5">
        <f>SUM(D10:E10)</f>
        <v>2534.1118337890221</v>
      </c>
      <c r="D10" s="5">
        <f>[2]Rekultivierung!$H$14</f>
        <v>983.14507362721349</v>
      </c>
      <c r="E10" s="6">
        <f>SUM(F10:I10)</f>
        <v>1550.9667601618085</v>
      </c>
      <c r="F10" s="7">
        <f>[2]Rekultivierung!$H$17</f>
        <v>704.63203465157676</v>
      </c>
      <c r="G10" s="5">
        <f>[2]Rekultivierung!$H$18</f>
        <v>720.11924992555714</v>
      </c>
      <c r="H10" s="5">
        <f>[2]Rekultivierung!$H$19</f>
        <v>39.483376096447252</v>
      </c>
      <c r="I10" s="5">
        <f>[2]Rekultivierung!$H$20</f>
        <v>86.732099488227377</v>
      </c>
    </row>
    <row r="11" spans="1:9" ht="20.149999999999999" customHeight="1" x14ac:dyDescent="0.35">
      <c r="A11" s="18"/>
      <c r="B11" s="8" t="s">
        <v>15</v>
      </c>
      <c r="C11" s="9">
        <v>100</v>
      </c>
      <c r="D11" s="9">
        <f>100*D10/C10</f>
        <v>38.796435915663906</v>
      </c>
      <c r="E11" s="10">
        <f>100*E10/C10</f>
        <v>61.20356408433608</v>
      </c>
      <c r="F11" s="11">
        <f>100*F10/C10</f>
        <v>27.805877596096696</v>
      </c>
      <c r="G11" s="9">
        <f>100*G10/C10</f>
        <v>28.417027233120553</v>
      </c>
      <c r="H11" s="9">
        <f>100*H10/C10</f>
        <v>1.5580755186092725</v>
      </c>
      <c r="I11" s="9">
        <f>100*I10/C10</f>
        <v>3.4225837365095653</v>
      </c>
    </row>
    <row r="12" spans="1:9" ht="20.149999999999999" customHeight="1" x14ac:dyDescent="0.35">
      <c r="A12" s="17" t="s">
        <v>17</v>
      </c>
      <c r="B12" s="4" t="s">
        <v>14</v>
      </c>
      <c r="C12" s="5">
        <v>3345.52</v>
      </c>
      <c r="D12" s="5">
        <v>68.78</v>
      </c>
      <c r="E12" s="6">
        <v>3276.74</v>
      </c>
      <c r="F12" s="7">
        <v>1818.6</v>
      </c>
      <c r="G12" s="5">
        <v>628.6</v>
      </c>
      <c r="H12" s="5">
        <v>653.5</v>
      </c>
      <c r="I12" s="5">
        <v>176.04</v>
      </c>
    </row>
    <row r="13" spans="1:9" ht="20.149999999999999" customHeight="1" x14ac:dyDescent="0.35">
      <c r="A13" s="18"/>
      <c r="B13" s="8" t="s">
        <v>15</v>
      </c>
      <c r="C13" s="9">
        <v>100</v>
      </c>
      <c r="D13" s="9">
        <v>2.055883689232167</v>
      </c>
      <c r="E13" s="10">
        <v>97.944116310767839</v>
      </c>
      <c r="F13" s="11">
        <v>54.359262536167769</v>
      </c>
      <c r="G13" s="9">
        <v>18.789306296181163</v>
      </c>
      <c r="H13" s="9">
        <v>19.533585212463233</v>
      </c>
      <c r="I13" s="9">
        <v>5.261962265955666</v>
      </c>
    </row>
    <row r="14" spans="1:9" ht="20.149999999999999" customHeight="1" x14ac:dyDescent="0.35">
      <c r="A14" s="17" t="s">
        <v>18</v>
      </c>
      <c r="B14" s="4" t="s">
        <v>14</v>
      </c>
      <c r="C14" s="5">
        <v>1803</v>
      </c>
      <c r="D14" s="5">
        <v>0</v>
      </c>
      <c r="E14" s="6">
        <v>1803</v>
      </c>
      <c r="F14" s="7">
        <v>119</v>
      </c>
      <c r="G14" s="5">
        <v>958</v>
      </c>
      <c r="H14" s="5">
        <v>683</v>
      </c>
      <c r="I14" s="5">
        <v>43</v>
      </c>
    </row>
    <row r="15" spans="1:9" ht="20.149999999999999" customHeight="1" x14ac:dyDescent="0.35">
      <c r="A15" s="18"/>
      <c r="B15" s="8" t="s">
        <v>15</v>
      </c>
      <c r="C15" s="9">
        <v>100</v>
      </c>
      <c r="D15" s="9">
        <v>0</v>
      </c>
      <c r="E15" s="10">
        <v>100</v>
      </c>
      <c r="F15" s="11">
        <v>6.6001109262340547</v>
      </c>
      <c r="G15" s="9">
        <v>53.133666112035499</v>
      </c>
      <c r="H15" s="9">
        <v>37.88130892956184</v>
      </c>
      <c r="I15" s="9">
        <v>2.384914032168608</v>
      </c>
    </row>
    <row r="16" spans="1:9" ht="20.149999999999999" customHeight="1" x14ac:dyDescent="0.35">
      <c r="A16" s="17" t="s">
        <v>19</v>
      </c>
      <c r="B16" s="4" t="s">
        <v>14</v>
      </c>
      <c r="C16" s="5">
        <f>SUM(D16:E16)</f>
        <v>91135.2</v>
      </c>
      <c r="D16" s="5">
        <f>[3]Rekultivierung!$H$14+[4]Rekultivierung!$H$29</f>
        <v>30610.899999999998</v>
      </c>
      <c r="E16" s="6">
        <f>SUM(F16:I16)</f>
        <v>60524.3</v>
      </c>
      <c r="F16" s="7">
        <f>[3]Rekultivierung!$H$17+[4]Rekultivierung!$H$32</f>
        <v>10808.2</v>
      </c>
      <c r="G16" s="5">
        <f>[3]Rekultivierung!$H$18+[4]Rekultivierung!$H$33</f>
        <v>32937</v>
      </c>
      <c r="H16" s="5">
        <f>[3]Rekultivierung!$H$19+[4]Rekultivierung!$H$34</f>
        <v>8977.7999999999993</v>
      </c>
      <c r="I16" s="5">
        <f>[3]Rekultivierung!$H$20+[4]Rekultivierung!$H$35</f>
        <v>7801.3</v>
      </c>
    </row>
    <row r="17" spans="1:9" ht="20.149999999999999" customHeight="1" x14ac:dyDescent="0.35">
      <c r="A17" s="18"/>
      <c r="B17" s="8" t="s">
        <v>15</v>
      </c>
      <c r="C17" s="9">
        <v>100</v>
      </c>
      <c r="D17" s="9">
        <f>100*D16/C16</f>
        <v>33.588448810119473</v>
      </c>
      <c r="E17" s="10">
        <f>100*E16/C16</f>
        <v>66.411551189880527</v>
      </c>
      <c r="F17" s="11">
        <f>100*F16/C16</f>
        <v>11.859522994408309</v>
      </c>
      <c r="G17" s="9">
        <f>100*G16/C16</f>
        <v>36.140810575935532</v>
      </c>
      <c r="H17" s="9">
        <f>100*H16/C16</f>
        <v>9.8510783978089691</v>
      </c>
      <c r="I17" s="9">
        <f>100*I16/C16</f>
        <v>8.5601392217277184</v>
      </c>
    </row>
    <row r="18" spans="1:9" ht="20.149999999999999" customHeight="1" x14ac:dyDescent="0.35">
      <c r="A18" s="17" t="s">
        <v>20</v>
      </c>
      <c r="B18" s="4" t="s">
        <v>14</v>
      </c>
      <c r="C18" s="5">
        <f>SUM(D18:E18)</f>
        <v>42034.959995331985</v>
      </c>
      <c r="D18" s="5">
        <f>[5]Rekultivierung!$H$14+[6]Rekultivierung!$H$14+[4]Rekultivierung!$H$48</f>
        <v>7417.0575148317312</v>
      </c>
      <c r="E18" s="6">
        <f>SUM(F18:I18)</f>
        <v>34617.902480500255</v>
      </c>
      <c r="F18" s="7">
        <f>[5]Rekultivierung!$H$17+[6]Rekultivierung!$H$17+[4]Rekultivierung!$H$51</f>
        <v>5457.405433942241</v>
      </c>
      <c r="G18" s="5">
        <f>[5]Rekultivierung!$H$18+[6]Rekultivierung!$H$18+[4]Rekultivierung!$H$52</f>
        <v>11502.637461568094</v>
      </c>
      <c r="H18" s="5">
        <f>[5]Rekultivierung!$H$19+[6]Rekultivierung!$H$19+[4]Rekultivierung!$H$53</f>
        <v>12019.11240753846</v>
      </c>
      <c r="I18" s="5">
        <f>[5]Rekultivierung!$H$20+[6]Rekultivierung!$H$20+[4]Rekultivierung!$H$54</f>
        <v>5638.7471774514615</v>
      </c>
    </row>
    <row r="19" spans="1:9" ht="20.149999999999999" customHeight="1" x14ac:dyDescent="0.35">
      <c r="A19" s="18"/>
      <c r="B19" s="8" t="s">
        <v>15</v>
      </c>
      <c r="C19" s="9">
        <v>100</v>
      </c>
      <c r="D19" s="9">
        <f>100*D18/C18</f>
        <v>17.644973411787237</v>
      </c>
      <c r="E19" s="10">
        <f>100*E18/C18</f>
        <v>82.355026588212766</v>
      </c>
      <c r="F19" s="11">
        <f>100*F18/C18</f>
        <v>12.983015648280123</v>
      </c>
      <c r="G19" s="9">
        <f>100*G18/C18</f>
        <v>27.364454403775976</v>
      </c>
      <c r="H19" s="9">
        <f>100*H18/C18</f>
        <v>28.593133926791396</v>
      </c>
      <c r="I19" s="9">
        <f>100*I18/C18</f>
        <v>13.414422609365273</v>
      </c>
    </row>
    <row r="20" spans="1:9" ht="20.149999999999999" customHeight="1" x14ac:dyDescent="0.35">
      <c r="A20" s="17" t="s">
        <v>21</v>
      </c>
      <c r="B20" s="2" t="s">
        <v>14</v>
      </c>
      <c r="C20" s="12">
        <f>C8+C10+C12+C14+C16+C18</f>
        <v>175476.49182912102</v>
      </c>
      <c r="D20" s="12">
        <f t="shared" ref="D20:I20" si="0">D8+D10+D12+D14+D16+D18</f>
        <v>49524.582588458943</v>
      </c>
      <c r="E20" s="12">
        <f t="shared" si="0"/>
        <v>125951.90924066206</v>
      </c>
      <c r="F20" s="12">
        <f t="shared" si="0"/>
        <v>32176.637468593817</v>
      </c>
      <c r="G20" s="12">
        <f t="shared" si="0"/>
        <v>55623.85671149366</v>
      </c>
      <c r="H20" s="12">
        <f t="shared" si="0"/>
        <v>23192.595783634904</v>
      </c>
      <c r="I20" s="12">
        <f t="shared" si="0"/>
        <v>14958.819276939688</v>
      </c>
    </row>
    <row r="21" spans="1:9" ht="20.149999999999999" customHeight="1" x14ac:dyDescent="0.35">
      <c r="A21" s="18"/>
      <c r="B21" s="3" t="s">
        <v>15</v>
      </c>
      <c r="C21" s="13">
        <v>100</v>
      </c>
      <c r="D21" s="13">
        <f>100*D20/C20</f>
        <v>28.222915828911134</v>
      </c>
      <c r="E21" s="14">
        <f>100*E20/C20</f>
        <v>71.777084171088859</v>
      </c>
      <c r="F21" s="15">
        <f>100*F20/C20</f>
        <v>18.336722562203615</v>
      </c>
      <c r="G21" s="13">
        <f>100*G20/C20</f>
        <v>31.698751286673865</v>
      </c>
      <c r="H21" s="13">
        <f>100*H20/C20</f>
        <v>13.216924695656584</v>
      </c>
      <c r="I21" s="13">
        <f>100*I20/C20</f>
        <v>8.5246856265548008</v>
      </c>
    </row>
    <row r="22" spans="1:9" ht="15" customHeight="1" x14ac:dyDescent="0.35"/>
    <row r="23" spans="1:9" ht="15" customHeight="1" x14ac:dyDescent="0.35">
      <c r="A23" s="31" t="s">
        <v>22</v>
      </c>
      <c r="B23" s="31"/>
      <c r="C23" s="31"/>
      <c r="D23" s="31"/>
    </row>
    <row r="24" spans="1:9" ht="15" customHeight="1" x14ac:dyDescent="0.35">
      <c r="A24" s="31" t="s">
        <v>23</v>
      </c>
      <c r="B24" s="31"/>
      <c r="C24" s="31"/>
      <c r="D24" s="31"/>
    </row>
    <row r="25" spans="1:9" ht="21.75" customHeight="1" x14ac:dyDescent="0.35">
      <c r="A25" s="31" t="s">
        <v>24</v>
      </c>
      <c r="B25" s="31"/>
      <c r="C25" s="31"/>
      <c r="D25" s="31"/>
      <c r="E25" s="31"/>
      <c r="F25" s="31"/>
      <c r="G25" s="31"/>
      <c r="H25" s="31"/>
      <c r="I25" s="31"/>
    </row>
    <row r="26" spans="1:9" x14ac:dyDescent="0.35">
      <c r="A26" s="16" t="s">
        <v>25</v>
      </c>
      <c r="B26" s="16"/>
      <c r="C26" s="16"/>
      <c r="D26" s="16"/>
    </row>
    <row r="27" spans="1:9" x14ac:dyDescent="0.35">
      <c r="A27" s="31" t="s">
        <v>26</v>
      </c>
      <c r="B27" s="31"/>
      <c r="C27" s="31"/>
      <c r="D27" s="31"/>
    </row>
    <row r="28" spans="1:9" ht="12" customHeight="1" x14ac:dyDescent="0.35">
      <c r="H28" s="21"/>
      <c r="I28" s="21"/>
    </row>
  </sheetData>
  <mergeCells count="23">
    <mergeCell ref="H28:I28"/>
    <mergeCell ref="A18:A19"/>
    <mergeCell ref="A20:A21"/>
    <mergeCell ref="A23:D23"/>
    <mergeCell ref="A24:D24"/>
    <mergeCell ref="A25:I25"/>
    <mergeCell ref="A27:D27"/>
    <mergeCell ref="A16:A17"/>
    <mergeCell ref="A1:D1"/>
    <mergeCell ref="H1:I1"/>
    <mergeCell ref="A3:I3"/>
    <mergeCell ref="A4:I4"/>
    <mergeCell ref="A5:A7"/>
    <mergeCell ref="B5:B7"/>
    <mergeCell ref="C5:C7"/>
    <mergeCell ref="D5:D7"/>
    <mergeCell ref="E5:I5"/>
    <mergeCell ref="E6:E7"/>
    <mergeCell ref="F6:I6"/>
    <mergeCell ref="A8:A9"/>
    <mergeCell ref="A10:A11"/>
    <mergeCell ref="A12:A13"/>
    <mergeCell ref="A14:A15"/>
  </mergeCells>
  <pageMargins left="0.7" right="0.7" top="0.75" bottom="0.75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Rekultivierung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Yvonne Dyllong</cp:lastModifiedBy>
  <cp:revision/>
  <dcterms:created xsi:type="dcterms:W3CDTF">2024-03-11T11:35:28Z</dcterms:created>
  <dcterms:modified xsi:type="dcterms:W3CDTF">2026-03-18T11:26:50Z</dcterms:modified>
  <cp:category/>
  <cp:contentStatus/>
</cp:coreProperties>
</file>