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49" documentId="13_ncr:1_{95AFED5C-305D-4471-9114-89ABFDA1BE52}" xr6:coauthVersionLast="47" xr6:coauthVersionMax="47" xr10:uidLastSave="{F95A6588-DE5C-46D7-A0D7-C3D4629B4126}"/>
  <bookViews>
    <workbookView xWindow="-110" yWindow="-110" windowWidth="19420" windowHeight="10300" xr2:uid="{D2B7CAC2-5EFD-41CD-9A5F-9C5FA35909A5}"/>
  </bookViews>
  <sheets>
    <sheet name="Herstellung Produkte" sheetId="1" r:id="rId1"/>
  </sheets>
  <definedNames>
    <definedName name="_1996">#REF!</definedName>
    <definedName name="_1997">#REF!</definedName>
    <definedName name="_1998">#REF!</definedName>
    <definedName name="_1999">#REF!</definedName>
    <definedName name="_2005">#REF!</definedName>
    <definedName name="_2007">#REF!</definedName>
    <definedName name="_a2006">#REF!</definedName>
    <definedName name="_KW2006">#REF!</definedName>
    <definedName name="_n2006">#REF!</definedName>
    <definedName name="_n3333">#REF!</definedName>
    <definedName name="Anlage">#REF!</definedName>
    <definedName name="_xlnm.Print_Area" localSheetId="0">'Herstellung Produkte'!$A$1:$AN$36</definedName>
    <definedName name="FORMELN">#REF!</definedName>
    <definedName name="hh">#REF!</definedName>
    <definedName name="J">#REF!</definedName>
    <definedName name="Kraftwerk">#REF!</definedName>
    <definedName name="KW">#REF!</definedName>
    <definedName name="KWw">#REF!</definedName>
    <definedName name="Lilli">#REF!</definedName>
    <definedName name="Mitteldeutschl.">#REF!</definedName>
    <definedName name="MONATE">#REF!</definedName>
    <definedName name="neu">#REF!</definedName>
    <definedName name="Rheinland">#REF!</definedName>
    <definedName name="Unfall">#REF!</definedName>
    <definedName name="VERÄNDERUNG">#REF!</definedName>
    <definedName name="_xlnm.Extra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0" i="1" l="1"/>
  <c r="AL20" i="1"/>
  <c r="AL16" i="1"/>
  <c r="AL11" i="1"/>
  <c r="AM11" i="1"/>
  <c r="AM16" i="1"/>
  <c r="AM20" i="1"/>
  <c r="AM30" i="1"/>
  <c r="AK11" i="1"/>
  <c r="AK16" i="1"/>
  <c r="AK20" i="1"/>
  <c r="AK30" i="1"/>
  <c r="AJ11" i="1"/>
  <c r="AJ16" i="1"/>
  <c r="AJ20" i="1"/>
  <c r="AJ30" i="1"/>
  <c r="AN32" i="1"/>
  <c r="AN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G25" i="1"/>
  <c r="AF25" i="1"/>
  <c r="AE25" i="1"/>
  <c r="AD25" i="1"/>
  <c r="AC25" i="1"/>
  <c r="AB25" i="1"/>
  <c r="AA25" i="1"/>
  <c r="Z25" i="1"/>
  <c r="AN25" i="1" s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N24" i="1"/>
  <c r="AN23" i="1"/>
  <c r="AN22" i="1"/>
  <c r="AN21" i="1"/>
  <c r="AI20" i="1"/>
  <c r="AH20" i="1"/>
  <c r="AG20" i="1"/>
  <c r="AF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I16" i="1"/>
  <c r="AH16" i="1"/>
  <c r="AG16" i="1"/>
  <c r="AF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I11" i="1"/>
  <c r="AH11" i="1"/>
  <c r="AG11" i="1"/>
  <c r="AF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<sst xmlns="http://schemas.openxmlformats.org/spreadsheetml/2006/main" count="37" uniqueCount="25">
  <si>
    <t>Produktionszahlen des Braunkohlenbergbaus in Deutschland</t>
  </si>
  <si>
    <t>auf den Anlagen keine Nummern eintragen</t>
  </si>
  <si>
    <t>Veränderung</t>
  </si>
  <si>
    <t xml:space="preserve">zu Vorjahr </t>
  </si>
  <si>
    <t>%</t>
  </si>
  <si>
    <t>Brikettherstellung 1.000 t</t>
  </si>
  <si>
    <r>
      <t xml:space="preserve">Revier Rheinland </t>
    </r>
    <r>
      <rPr>
        <vertAlign val="superscript"/>
        <sz val="14"/>
        <rFont val="Arial"/>
        <family val="2"/>
      </rPr>
      <t>1)</t>
    </r>
  </si>
  <si>
    <t>Revier Lausitz</t>
  </si>
  <si>
    <t>Revier Mitteldeutschland</t>
  </si>
  <si>
    <t>Insgesamt</t>
  </si>
  <si>
    <t>Staubherstellung 1.000 t</t>
  </si>
  <si>
    <t>Revier Rheinland</t>
  </si>
  <si>
    <t>Wirbelschichtkohle 1.000 t</t>
  </si>
  <si>
    <t>Trockenkohle 1.000 t</t>
  </si>
  <si>
    <t>Kokserzeugung 1.000 t</t>
  </si>
  <si>
    <r>
      <t xml:space="preserve">Revier Lausitz </t>
    </r>
    <r>
      <rPr>
        <vertAlign val="superscript"/>
        <sz val="14"/>
        <rFont val="Arial"/>
        <family val="2"/>
      </rPr>
      <t>2)</t>
    </r>
  </si>
  <si>
    <r>
      <t xml:space="preserve">Revier Mitteldeutschland </t>
    </r>
    <r>
      <rPr>
        <vertAlign val="superscript"/>
        <sz val="14"/>
        <rFont val="Arial"/>
        <family val="2"/>
      </rPr>
      <t>3)</t>
    </r>
  </si>
  <si>
    <t>Stadtgas Mio Nm³</t>
  </si>
  <si>
    <t>Revier Lausitz 3)</t>
  </si>
  <si>
    <t>1)</t>
  </si>
  <si>
    <t>Einstellung der Produktion 2022</t>
  </si>
  <si>
    <t>2)</t>
  </si>
  <si>
    <t>Einstellung der Produktion 1992</t>
  </si>
  <si>
    <t>3)</t>
  </si>
  <si>
    <t>Einstellung der Produktion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</si>
</sst>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;;&quot;-&quot;\ \ \ "/>
    <numFmt numFmtId="165" formatCode="&quot;+&quot;* #,##0\ \ \ ;&quot;-&quot;* #,##0\ \ \ ;&quot;-&quot;\ \ \ "/>
    <numFmt numFmtId="166" formatCode="&quot;+&quot;* #,##0.0\ \ \ ;&quot;-&quot;* #,##0.0\ \ \ ;&quot;-&quot;\ \ \ "/>
    <numFmt numFmtId="167" formatCode="\ \ &quot;+&quot;* #,##0.0\ \ \ ;\ \ &quot;-&quot;* #,##0.0\ \ \ ;&quot;-&quot;\ \ \ "/>
  </numFmts>
  <fonts count="14" x14ac:knownFonts="1">
    <font>
      <sz val="10"/>
      <name val="MS Sans Serif"/>
    </font>
    <font>
      <sz val="10"/>
      <name val="Helv"/>
    </font>
    <font>
      <b/>
      <sz val="2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vertAlign val="superscript"/>
      <sz val="14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centerContinuous" vertical="center"/>
    </xf>
    <xf numFmtId="164" fontId="2" fillId="0" borderId="0" xfId="1" applyNumberFormat="1" applyFont="1" applyAlignment="1">
      <alignment horizontal="centerContinuous" vertical="center"/>
    </xf>
    <xf numFmtId="165" fontId="2" fillId="0" borderId="0" xfId="1" applyNumberFormat="1" applyFont="1" applyAlignment="1">
      <alignment horizontal="centerContinuous" vertical="center"/>
    </xf>
    <xf numFmtId="166" fontId="2" fillId="0" borderId="0" xfId="1" applyNumberFormat="1" applyFont="1" applyAlignment="1">
      <alignment horizontal="centerContinuous" vertical="center"/>
    </xf>
    <xf numFmtId="0" fontId="2" fillId="0" borderId="0" xfId="1" applyFont="1"/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0" xfId="1" applyFont="1"/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5" fontId="5" fillId="0" borderId="3" xfId="1" applyNumberFormat="1" applyFont="1" applyBorder="1" applyAlignment="1">
      <alignment vertical="center"/>
    </xf>
    <xf numFmtId="166" fontId="4" fillId="0" borderId="4" xfId="1" applyNumberFormat="1" applyFont="1" applyBorder="1" applyAlignment="1">
      <alignment vertical="center"/>
    </xf>
    <xf numFmtId="0" fontId="4" fillId="0" borderId="0" xfId="1" applyFont="1"/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1" fontId="5" fillId="0" borderId="5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5" fontId="5" fillId="0" borderId="7" xfId="1" applyNumberFormat="1" applyFont="1" applyBorder="1" applyAlignment="1">
      <alignment horizontal="center" vertical="center"/>
    </xf>
    <xf numFmtId="166" fontId="5" fillId="0" borderId="7" xfId="1" applyNumberFormat="1" applyFont="1" applyBorder="1" applyAlignment="1">
      <alignment horizontal="center" vertical="center"/>
    </xf>
    <xf numFmtId="166" fontId="5" fillId="0" borderId="9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166" fontId="6" fillId="0" borderId="1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7" xfId="3" applyNumberFormat="1" applyFon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4" fontId="5" fillId="0" borderId="7" xfId="2" applyNumberFormat="1" applyFont="1" applyBorder="1" applyAlignment="1">
      <alignment vertical="center"/>
    </xf>
    <xf numFmtId="167" fontId="5" fillId="0" borderId="9" xfId="1" applyNumberFormat="1" applyFont="1" applyBorder="1" applyAlignment="1">
      <alignment vertical="center"/>
    </xf>
    <xf numFmtId="0" fontId="8" fillId="0" borderId="0" xfId="1" applyFont="1"/>
    <xf numFmtId="164" fontId="7" fillId="0" borderId="0" xfId="1" applyNumberFormat="1" applyFont="1" applyAlignment="1">
      <alignment vertical="center"/>
    </xf>
    <xf numFmtId="164" fontId="7" fillId="0" borderId="2" xfId="2" applyNumberFormat="1" applyFont="1" applyBorder="1" applyAlignment="1">
      <alignment vertical="center"/>
    </xf>
    <xf numFmtId="164" fontId="9" fillId="0" borderId="2" xfId="2" applyNumberFormat="1" applyFont="1" applyBorder="1" applyAlignment="1">
      <alignment vertical="center"/>
    </xf>
    <xf numFmtId="164" fontId="9" fillId="0" borderId="0" xfId="2" applyNumberFormat="1" applyFont="1" applyAlignment="1">
      <alignment vertical="center"/>
    </xf>
    <xf numFmtId="167" fontId="7" fillId="0" borderId="10" xfId="1" applyNumberFormat="1" applyFont="1" applyBorder="1" applyAlignment="1">
      <alignment vertical="center"/>
    </xf>
    <xf numFmtId="164" fontId="7" fillId="0" borderId="7" xfId="2" applyNumberFormat="1" applyFont="1" applyBorder="1" applyAlignment="1">
      <alignment vertical="center"/>
    </xf>
    <xf numFmtId="0" fontId="7" fillId="0" borderId="8" xfId="1" quotePrefix="1" applyFont="1" applyBorder="1" applyAlignment="1">
      <alignment horizontal="left" vertical="center"/>
    </xf>
    <xf numFmtId="164" fontId="9" fillId="0" borderId="0" xfId="1" applyNumberFormat="1" applyFont="1" applyAlignment="1">
      <alignment vertical="center"/>
    </xf>
    <xf numFmtId="164" fontId="9" fillId="0" borderId="5" xfId="1" applyNumberFormat="1" applyFont="1" applyBorder="1" applyAlignment="1">
      <alignment vertical="center"/>
    </xf>
    <xf numFmtId="164" fontId="9" fillId="0" borderId="7" xfId="1" applyNumberFormat="1" applyFont="1" applyBorder="1" applyAlignment="1">
      <alignment vertical="center"/>
    </xf>
    <xf numFmtId="164" fontId="10" fillId="0" borderId="7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64" fontId="11" fillId="0" borderId="0" xfId="1" applyNumberFormat="1" applyFont="1" applyAlignment="1">
      <alignment vertical="center"/>
    </xf>
    <xf numFmtId="165" fontId="11" fillId="0" borderId="0" xfId="1" applyNumberFormat="1" applyFont="1" applyAlignment="1">
      <alignment vertical="center"/>
    </xf>
    <xf numFmtId="166" fontId="11" fillId="0" borderId="0" xfId="1" applyNumberFormat="1" applyFont="1" applyAlignment="1">
      <alignment horizontal="right" vertical="center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11" fillId="0" borderId="0" xfId="1" applyFont="1" applyAlignment="1">
      <alignment horizontal="right"/>
    </xf>
    <xf numFmtId="166" fontId="11" fillId="0" borderId="0" xfId="1" applyNumberFormat="1" applyFont="1" applyAlignment="1">
      <alignment vertical="center"/>
    </xf>
    <xf numFmtId="0" fontId="11" fillId="0" borderId="0" xfId="1" applyFont="1"/>
    <xf numFmtId="164" fontId="4" fillId="0" borderId="0" xfId="1" applyNumberFormat="1" applyFont="1"/>
    <xf numFmtId="165" fontId="4" fillId="0" borderId="0" xfId="1" applyNumberFormat="1" applyFont="1"/>
    <xf numFmtId="166" fontId="4" fillId="0" borderId="0" xfId="1" applyNumberFormat="1" applyFont="1"/>
    <xf numFmtId="165" fontId="5" fillId="0" borderId="3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</cellXfs>
  <cellStyles count="4">
    <cellStyle name="Standard" xfId="0" builtinId="0"/>
    <cellStyle name="Standard_1PROD" xfId="3" xr:uid="{91B394C1-BC61-4AC2-A678-738E4D3F2041}"/>
    <cellStyle name="Standard_2PROD" xfId="2" xr:uid="{7780E789-0FA9-45CB-825A-203BDAEEE504}"/>
    <cellStyle name="Standard_PROD96" xfId="1" xr:uid="{AEC56786-E4B8-4DFC-AB08-070FEE652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02D5-0F56-4BD5-B5EA-DB2A52374E36}">
  <sheetPr>
    <pageSetUpPr fitToPage="1"/>
  </sheetPr>
  <dimension ref="A1:AN36"/>
  <sheetViews>
    <sheetView showZeros="0" tabSelected="1" zoomScale="70" zoomScaleNormal="70" workbookViewId="0">
      <pane ySplit="2040" activePane="bottomLeft"/>
      <selection activeCell="AM6" sqref="AM6"/>
      <selection pane="bottomLeft" activeCell="AM19" sqref="AM19"/>
    </sheetView>
  </sheetViews>
  <sheetFormatPr baseColWidth="10" defaultColWidth="11.453125" defaultRowHeight="12.5" x14ac:dyDescent="0.25"/>
  <cols>
    <col min="1" max="1" width="1.7265625" style="16" customWidth="1"/>
    <col min="2" max="2" width="2.7265625" style="16" customWidth="1"/>
    <col min="3" max="3" width="33.54296875" style="16" customWidth="1"/>
    <col min="4" max="4" width="14.26953125" style="67" customWidth="1"/>
    <col min="5" max="5" width="14.26953125" style="68" hidden="1" customWidth="1"/>
    <col min="6" max="6" width="14.26953125" style="69" hidden="1" customWidth="1"/>
    <col min="7" max="19" width="14.26953125" style="67" hidden="1" customWidth="1"/>
    <col min="20" max="20" width="14.26953125" style="67" customWidth="1"/>
    <col min="21" max="24" width="14.26953125" style="67" hidden="1" customWidth="1"/>
    <col min="25" max="25" width="14.26953125" style="67" customWidth="1"/>
    <col min="26" max="28" width="14.26953125" style="67" hidden="1" customWidth="1"/>
    <col min="29" max="29" width="14.26953125" style="67" customWidth="1"/>
    <col min="30" max="30" width="14.26953125" style="67" hidden="1" customWidth="1"/>
    <col min="31" max="39" width="14.26953125" style="67" customWidth="1"/>
    <col min="40" max="40" width="19" style="69" bestFit="1" customWidth="1"/>
    <col min="41" max="16384" width="11.453125" style="16"/>
  </cols>
  <sheetData>
    <row r="1" spans="1:40" s="5" customFormat="1" ht="30" customHeight="1" x14ac:dyDescent="0.5">
      <c r="A1" s="1" t="s">
        <v>0</v>
      </c>
      <c r="B1" s="1"/>
      <c r="C1" s="1"/>
      <c r="D1" s="2"/>
      <c r="E1" s="3" t="s">
        <v>1</v>
      </c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4"/>
    </row>
    <row r="2" spans="1:40" s="10" customFormat="1" ht="28.5" customHeight="1" x14ac:dyDescent="0.6">
      <c r="A2" s="6"/>
      <c r="B2" s="6"/>
      <c r="C2" s="6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"/>
    </row>
    <row r="3" spans="1:40" s="10" customFormat="1" ht="13.5" customHeight="1" thickBot="1" x14ac:dyDescent="0.65">
      <c r="A3" s="6"/>
      <c r="B3" s="6"/>
      <c r="C3" s="6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9"/>
    </row>
    <row r="4" spans="1:40" ht="21" customHeight="1" x14ac:dyDescent="0.25">
      <c r="A4" s="11"/>
      <c r="B4" s="12"/>
      <c r="C4" s="12"/>
      <c r="D4" s="13"/>
      <c r="E4" s="14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0" t="s">
        <v>2</v>
      </c>
    </row>
    <row r="5" spans="1:40" ht="18" x14ac:dyDescent="0.25">
      <c r="A5" s="17"/>
      <c r="B5" s="18"/>
      <c r="C5" s="18"/>
      <c r="D5" s="19">
        <v>1989</v>
      </c>
      <c r="E5" s="19">
        <v>1990</v>
      </c>
      <c r="F5" s="19">
        <v>1991</v>
      </c>
      <c r="G5" s="19">
        <v>1992</v>
      </c>
      <c r="H5" s="19">
        <v>1993</v>
      </c>
      <c r="I5" s="19">
        <v>1994</v>
      </c>
      <c r="J5" s="19">
        <v>1995</v>
      </c>
      <c r="K5" s="19">
        <v>1996</v>
      </c>
      <c r="L5" s="19">
        <v>1997</v>
      </c>
      <c r="M5" s="19">
        <v>1998</v>
      </c>
      <c r="N5" s="19">
        <v>1999</v>
      </c>
      <c r="O5" s="19">
        <v>2000</v>
      </c>
      <c r="P5" s="19">
        <v>2001</v>
      </c>
      <c r="Q5" s="19">
        <v>2002</v>
      </c>
      <c r="R5" s="19">
        <v>2003</v>
      </c>
      <c r="S5" s="19">
        <v>2004</v>
      </c>
      <c r="T5" s="19">
        <v>2005</v>
      </c>
      <c r="U5" s="19">
        <v>2006</v>
      </c>
      <c r="V5" s="19">
        <v>2007</v>
      </c>
      <c r="W5" s="19">
        <v>2008</v>
      </c>
      <c r="X5" s="19">
        <v>2009</v>
      </c>
      <c r="Y5" s="19">
        <v>2010</v>
      </c>
      <c r="Z5" s="19">
        <v>2012</v>
      </c>
      <c r="AA5" s="19">
        <v>2013</v>
      </c>
      <c r="AB5" s="19">
        <v>2014</v>
      </c>
      <c r="AC5" s="19">
        <v>2015</v>
      </c>
      <c r="AD5" s="19">
        <v>2016</v>
      </c>
      <c r="AE5" s="19">
        <v>2017</v>
      </c>
      <c r="AF5" s="19">
        <v>2018</v>
      </c>
      <c r="AG5" s="19">
        <v>2019</v>
      </c>
      <c r="AH5" s="19">
        <v>2020</v>
      </c>
      <c r="AI5" s="19">
        <v>2021</v>
      </c>
      <c r="AJ5" s="19">
        <v>2022</v>
      </c>
      <c r="AK5" s="19">
        <v>2023</v>
      </c>
      <c r="AL5" s="19">
        <v>2024</v>
      </c>
      <c r="AM5" s="19">
        <v>2025</v>
      </c>
      <c r="AN5" s="20" t="s">
        <v>3</v>
      </c>
    </row>
    <row r="6" spans="1:40" ht="21" customHeight="1" thickBot="1" x14ac:dyDescent="0.3">
      <c r="A6" s="21"/>
      <c r="B6" s="22"/>
      <c r="C6" s="22"/>
      <c r="D6" s="23"/>
      <c r="E6" s="24"/>
      <c r="F6" s="2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6" t="s">
        <v>4</v>
      </c>
    </row>
    <row r="7" spans="1:40" ht="30" customHeight="1" x14ac:dyDescent="0.25">
      <c r="A7" s="17"/>
      <c r="B7" s="27" t="s">
        <v>5</v>
      </c>
      <c r="C7" s="1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9"/>
    </row>
    <row r="8" spans="1:40" ht="30" customHeight="1" x14ac:dyDescent="0.25">
      <c r="A8" s="17"/>
      <c r="B8" s="18"/>
      <c r="C8" s="30" t="s">
        <v>6</v>
      </c>
      <c r="D8" s="31">
        <v>2157.7860000000001</v>
      </c>
      <c r="E8" s="31">
        <v>2397.375</v>
      </c>
      <c r="F8" s="31">
        <v>2851.2579999999998</v>
      </c>
      <c r="G8" s="31">
        <v>2325.1379999999999</v>
      </c>
      <c r="H8" s="31">
        <v>2216.7689999999998</v>
      </c>
      <c r="I8" s="31">
        <v>1823.33</v>
      </c>
      <c r="J8" s="31">
        <v>1618.009</v>
      </c>
      <c r="K8" s="31">
        <v>1716.6379999999999</v>
      </c>
      <c r="L8" s="31">
        <v>1497.568</v>
      </c>
      <c r="M8" s="31">
        <v>1215.4559999999999</v>
      </c>
      <c r="N8" s="31">
        <v>1146.2529999999999</v>
      </c>
      <c r="O8" s="31">
        <v>1067.9570000000001</v>
      </c>
      <c r="P8" s="31">
        <v>1015.734</v>
      </c>
      <c r="Q8" s="31">
        <v>895.39800000000002</v>
      </c>
      <c r="R8" s="31">
        <v>807.17</v>
      </c>
      <c r="S8" s="31">
        <v>890.22400000000005</v>
      </c>
      <c r="T8" s="31">
        <v>964.303</v>
      </c>
      <c r="U8" s="31">
        <v>1055.8420000000001</v>
      </c>
      <c r="V8" s="31">
        <v>976.88599999999997</v>
      </c>
      <c r="W8" s="31">
        <v>1162.9359999999999</v>
      </c>
      <c r="X8" s="31">
        <v>1187.194</v>
      </c>
      <c r="Y8" s="31">
        <v>1166.2090000000001</v>
      </c>
      <c r="Z8" s="31">
        <v>1185.7</v>
      </c>
      <c r="AA8" s="32">
        <v>1227.306</v>
      </c>
      <c r="AB8" s="32">
        <v>1021.051</v>
      </c>
      <c r="AC8" s="32">
        <v>988.23</v>
      </c>
      <c r="AD8" s="32">
        <v>859.80869499999994</v>
      </c>
      <c r="AE8" s="32">
        <v>944.79535399999997</v>
      </c>
      <c r="AF8" s="32">
        <v>969.52124099999992</v>
      </c>
      <c r="AG8" s="32">
        <v>947.09437699999989</v>
      </c>
      <c r="AH8" s="32">
        <v>771.679124</v>
      </c>
      <c r="AI8" s="32">
        <v>684.97453599999994</v>
      </c>
      <c r="AJ8" s="32">
        <v>312.98974399999997</v>
      </c>
      <c r="AK8" s="32">
        <v>0</v>
      </c>
      <c r="AL8" s="32">
        <v>0</v>
      </c>
      <c r="AM8" s="32">
        <v>0</v>
      </c>
      <c r="AN8" s="33"/>
    </row>
    <row r="9" spans="1:40" ht="30" customHeight="1" x14ac:dyDescent="0.25">
      <c r="A9" s="17"/>
      <c r="B9" s="18"/>
      <c r="C9" s="30" t="s">
        <v>7</v>
      </c>
      <c r="D9" s="31">
        <v>24639.873</v>
      </c>
      <c r="E9" s="31">
        <v>22164.488000000001</v>
      </c>
      <c r="F9" s="31">
        <v>12232.88</v>
      </c>
      <c r="G9" s="31">
        <v>6502.5349999999999</v>
      </c>
      <c r="H9" s="31">
        <v>5261.5950000000003</v>
      </c>
      <c r="I9" s="31">
        <v>3876.902</v>
      </c>
      <c r="J9" s="31">
        <v>2782.165</v>
      </c>
      <c r="K9" s="31">
        <v>2693.3679999999999</v>
      </c>
      <c r="L9" s="31">
        <v>1727.5540000000001</v>
      </c>
      <c r="M9" s="31">
        <v>967.11699999999996</v>
      </c>
      <c r="N9" s="31">
        <v>814.36099999999999</v>
      </c>
      <c r="O9" s="31">
        <v>662.64300000000003</v>
      </c>
      <c r="P9" s="31">
        <v>654.49</v>
      </c>
      <c r="Q9" s="31">
        <v>597.10799999999995</v>
      </c>
      <c r="R9" s="31">
        <v>584.96500000000003</v>
      </c>
      <c r="S9" s="31">
        <v>544.86699999999996</v>
      </c>
      <c r="T9" s="31">
        <v>525.61900000000003</v>
      </c>
      <c r="U9" s="31">
        <v>606.36900000000003</v>
      </c>
      <c r="V9" s="31">
        <v>351.40600000000001</v>
      </c>
      <c r="W9" s="31">
        <v>468.42</v>
      </c>
      <c r="X9" s="31">
        <v>772.19799999999998</v>
      </c>
      <c r="Y9" s="31">
        <v>857.89400000000001</v>
      </c>
      <c r="Z9" s="31">
        <v>685.70100000000002</v>
      </c>
      <c r="AA9" s="32">
        <v>661.57600000000002</v>
      </c>
      <c r="AB9" s="32">
        <v>631.39099999999996</v>
      </c>
      <c r="AC9" s="32">
        <v>597.29999999999995</v>
      </c>
      <c r="AD9" s="32">
        <v>636.76943999999992</v>
      </c>
      <c r="AE9" s="32">
        <v>683.49148500000001</v>
      </c>
      <c r="AF9" s="32">
        <v>598.28739041666699</v>
      </c>
      <c r="AG9" s="32">
        <v>524.69549999999992</v>
      </c>
      <c r="AH9" s="32">
        <v>514.13029000000006</v>
      </c>
      <c r="AI9" s="32">
        <v>650.77073100000007</v>
      </c>
      <c r="AJ9" s="32">
        <v>762.68573900000001</v>
      </c>
      <c r="AK9" s="32">
        <v>692</v>
      </c>
      <c r="AL9" s="32">
        <v>495</v>
      </c>
      <c r="AM9" s="32">
        <v>454</v>
      </c>
      <c r="AN9" s="33">
        <v>-8.3000000000000007</v>
      </c>
    </row>
    <row r="10" spans="1:40" ht="30" customHeight="1" thickBot="1" x14ac:dyDescent="0.3">
      <c r="A10" s="21"/>
      <c r="B10" s="22"/>
      <c r="C10" s="34" t="s">
        <v>8</v>
      </c>
      <c r="D10" s="35">
        <v>22596.402999999998</v>
      </c>
      <c r="E10" s="35">
        <v>15483.651</v>
      </c>
      <c r="F10" s="35">
        <v>5965.3519999999999</v>
      </c>
      <c r="G10" s="35">
        <v>3243.732</v>
      </c>
      <c r="H10" s="35">
        <v>2454.1869999999999</v>
      </c>
      <c r="I10" s="35">
        <v>1148.711</v>
      </c>
      <c r="J10" s="35">
        <v>610.65499999999997</v>
      </c>
      <c r="K10" s="35">
        <v>486.18700000000001</v>
      </c>
      <c r="L10" s="35">
        <v>313.46600000000001</v>
      </c>
      <c r="M10" s="35">
        <v>162.63999999999999</v>
      </c>
      <c r="N10" s="35">
        <v>111.07</v>
      </c>
      <c r="O10" s="35">
        <v>88.662999999999997</v>
      </c>
      <c r="P10" s="35">
        <v>69.775000000000006</v>
      </c>
      <c r="Q10" s="35">
        <v>60.499000000000002</v>
      </c>
      <c r="R10" s="35">
        <v>73.376999999999995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56.436999999999998</v>
      </c>
      <c r="AA10" s="36">
        <v>61.706000000000003</v>
      </c>
      <c r="AB10" s="36">
        <v>56.701000000000001</v>
      </c>
      <c r="AC10" s="36">
        <v>54.183999999999997</v>
      </c>
      <c r="AD10" s="36">
        <v>48.252299999999998</v>
      </c>
      <c r="AE10" s="36">
        <v>53.030200000000008</v>
      </c>
      <c r="AF10" s="36">
        <v>14.481839999999998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7"/>
    </row>
    <row r="11" spans="1:40" s="44" customFormat="1" ht="35.15" customHeight="1" thickBot="1" x14ac:dyDescent="0.35">
      <c r="A11" s="38"/>
      <c r="B11" s="39"/>
      <c r="C11" s="40" t="s">
        <v>9</v>
      </c>
      <c r="D11" s="41">
        <f t="shared" ref="D11:J11" si="0">D8+D9+D10</f>
        <v>49394.061999999998</v>
      </c>
      <c r="E11" s="41">
        <f t="shared" si="0"/>
        <v>40045.514000000003</v>
      </c>
      <c r="F11" s="41">
        <f t="shared" si="0"/>
        <v>21049.489999999998</v>
      </c>
      <c r="G11" s="41">
        <f t="shared" si="0"/>
        <v>12071.404999999999</v>
      </c>
      <c r="H11" s="41">
        <f t="shared" si="0"/>
        <v>9932.5509999999995</v>
      </c>
      <c r="I11" s="41">
        <f t="shared" si="0"/>
        <v>6848.9430000000002</v>
      </c>
      <c r="J11" s="41">
        <f t="shared" si="0"/>
        <v>5010.8289999999997</v>
      </c>
      <c r="K11" s="41">
        <f t="shared" ref="K11:X11" si="1">SUM(K8:K10)</f>
        <v>4896.1929999999993</v>
      </c>
      <c r="L11" s="41">
        <f t="shared" si="1"/>
        <v>3538.5880000000002</v>
      </c>
      <c r="M11" s="41">
        <f t="shared" si="1"/>
        <v>2345.2129999999997</v>
      </c>
      <c r="N11" s="41">
        <f t="shared" si="1"/>
        <v>2071.6840000000002</v>
      </c>
      <c r="O11" s="41">
        <f t="shared" si="1"/>
        <v>1819.2630000000001</v>
      </c>
      <c r="P11" s="41">
        <f t="shared" si="1"/>
        <v>1739.9990000000003</v>
      </c>
      <c r="Q11" s="41">
        <f t="shared" si="1"/>
        <v>1553.0049999999999</v>
      </c>
      <c r="R11" s="41">
        <f t="shared" si="1"/>
        <v>1465.5119999999999</v>
      </c>
      <c r="S11" s="41">
        <f t="shared" si="1"/>
        <v>1435.0909999999999</v>
      </c>
      <c r="T11" s="41">
        <f t="shared" si="1"/>
        <v>1489.922</v>
      </c>
      <c r="U11" s="41">
        <f t="shared" si="1"/>
        <v>1662.2110000000002</v>
      </c>
      <c r="V11" s="41">
        <f t="shared" si="1"/>
        <v>1328.2919999999999</v>
      </c>
      <c r="W11" s="41">
        <f t="shared" si="1"/>
        <v>1631.356</v>
      </c>
      <c r="X11" s="41">
        <f t="shared" si="1"/>
        <v>1959.3919999999998</v>
      </c>
      <c r="Y11" s="41">
        <f>SUM(Y8:Y10)</f>
        <v>2024.1030000000001</v>
      </c>
      <c r="Z11" s="41">
        <f>SUM(Z8:Z10)</f>
        <v>1927.838</v>
      </c>
      <c r="AA11" s="42">
        <f>SUM(AA8:AA10)</f>
        <v>1950.588</v>
      </c>
      <c r="AB11" s="42">
        <f>SUM(AB8:AB10)</f>
        <v>1709.143</v>
      </c>
      <c r="AC11" s="42">
        <f>SUM(AC8:AC10)</f>
        <v>1639.7139999999999</v>
      </c>
      <c r="AD11" s="42">
        <v>1544.8304349999999</v>
      </c>
      <c r="AE11" s="42">
        <v>1681.317039</v>
      </c>
      <c r="AF11" s="42">
        <f t="shared" ref="AF11:AK11" si="2">SUM(AF8:AF10)</f>
        <v>1582.2904714166668</v>
      </c>
      <c r="AG11" s="42">
        <f t="shared" si="2"/>
        <v>1471.7898769999997</v>
      </c>
      <c r="AH11" s="42">
        <f t="shared" si="2"/>
        <v>1285.8094140000001</v>
      </c>
      <c r="AI11" s="42">
        <f t="shared" si="2"/>
        <v>1335.745267</v>
      </c>
      <c r="AJ11" s="42">
        <f t="shared" si="2"/>
        <v>1075.675483</v>
      </c>
      <c r="AK11" s="42">
        <f t="shared" si="2"/>
        <v>692</v>
      </c>
      <c r="AL11" s="42">
        <f t="shared" ref="AL11:AM11" si="3">SUM(AL8:AL10)</f>
        <v>495</v>
      </c>
      <c r="AM11" s="42">
        <f t="shared" si="3"/>
        <v>454</v>
      </c>
      <c r="AN11" s="43">
        <v>-8.3000000000000007</v>
      </c>
    </row>
    <row r="12" spans="1:40" ht="30" customHeight="1" x14ac:dyDescent="0.25">
      <c r="A12" s="17"/>
      <c r="B12" s="27" t="s">
        <v>10</v>
      </c>
      <c r="C12" s="18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7"/>
      <c r="AE12" s="47"/>
      <c r="AF12" s="47"/>
      <c r="AG12" s="47"/>
      <c r="AH12" s="48"/>
      <c r="AI12" s="48"/>
      <c r="AJ12" s="48"/>
      <c r="AK12" s="48"/>
      <c r="AL12" s="48"/>
      <c r="AM12" s="48"/>
      <c r="AN12" s="49"/>
    </row>
    <row r="13" spans="1:40" ht="30" customHeight="1" x14ac:dyDescent="0.25">
      <c r="A13" s="17"/>
      <c r="B13" s="18"/>
      <c r="C13" s="30" t="s">
        <v>11</v>
      </c>
      <c r="D13" s="31">
        <v>2508.6350000000002</v>
      </c>
      <c r="E13" s="31">
        <v>2481.7420000000002</v>
      </c>
      <c r="F13" s="31">
        <v>2481.1880000000001</v>
      </c>
      <c r="G13" s="31">
        <v>2398.076</v>
      </c>
      <c r="H13" s="31">
        <v>2179.3310000000001</v>
      </c>
      <c r="I13" s="31">
        <v>2136.529</v>
      </c>
      <c r="J13" s="31">
        <v>2110.1590000000001</v>
      </c>
      <c r="K13" s="31">
        <v>2050.7959999999998</v>
      </c>
      <c r="L13" s="31">
        <v>2091.1529999999998</v>
      </c>
      <c r="M13" s="31">
        <v>1983.585</v>
      </c>
      <c r="N13" s="31">
        <v>1838.528</v>
      </c>
      <c r="O13" s="31">
        <v>2024.604</v>
      </c>
      <c r="P13" s="31">
        <v>2009.877</v>
      </c>
      <c r="Q13" s="31">
        <v>2027.18</v>
      </c>
      <c r="R13" s="31">
        <v>1982.588</v>
      </c>
      <c r="S13" s="31">
        <v>2244.893</v>
      </c>
      <c r="T13" s="31">
        <v>2237.808</v>
      </c>
      <c r="U13" s="31">
        <v>2331.1480000000001</v>
      </c>
      <c r="V13" s="31">
        <v>2311.7840000000001</v>
      </c>
      <c r="W13" s="31">
        <v>2441.7170000000001</v>
      </c>
      <c r="X13" s="31">
        <v>2306.826</v>
      </c>
      <c r="Y13" s="31">
        <v>2610.02</v>
      </c>
      <c r="Z13" s="31">
        <v>2946.7449999999999</v>
      </c>
      <c r="AA13" s="32">
        <v>3172.5529999999999</v>
      </c>
      <c r="AB13" s="32">
        <v>3248.0309999999999</v>
      </c>
      <c r="AC13" s="32">
        <v>3173.971</v>
      </c>
      <c r="AD13" s="32">
        <v>3054.3726100000008</v>
      </c>
      <c r="AE13" s="32">
        <v>3149.3243579999998</v>
      </c>
      <c r="AF13" s="32">
        <v>3152.4815600000002</v>
      </c>
      <c r="AG13" s="32">
        <v>2825.765523</v>
      </c>
      <c r="AH13" s="32">
        <v>2550.2281549999998</v>
      </c>
      <c r="AI13" s="32">
        <v>2618.4467</v>
      </c>
      <c r="AJ13" s="32">
        <v>2601.690079</v>
      </c>
      <c r="AK13" s="32">
        <v>2267</v>
      </c>
      <c r="AL13" s="32">
        <v>2179</v>
      </c>
      <c r="AM13" s="32">
        <v>1880.4</v>
      </c>
      <c r="AN13" s="33">
        <v>-13.7</v>
      </c>
    </row>
    <row r="14" spans="1:40" ht="30" customHeight="1" x14ac:dyDescent="0.25">
      <c r="A14" s="17"/>
      <c r="B14" s="18"/>
      <c r="C14" s="30" t="s">
        <v>7</v>
      </c>
      <c r="D14" s="31">
        <v>1110.8910000000001</v>
      </c>
      <c r="E14" s="31">
        <v>716.029</v>
      </c>
      <c r="F14" s="31">
        <v>256.16500000000002</v>
      </c>
      <c r="G14" s="31">
        <v>302.48200000000003</v>
      </c>
      <c r="H14" s="31">
        <v>378.375</v>
      </c>
      <c r="I14" s="31">
        <v>376.82600000000002</v>
      </c>
      <c r="J14" s="31">
        <v>363.51299999999998</v>
      </c>
      <c r="K14" s="31">
        <v>327.86599999999999</v>
      </c>
      <c r="L14" s="31">
        <v>348.13600000000002</v>
      </c>
      <c r="M14" s="31">
        <v>443.58499999999998</v>
      </c>
      <c r="N14" s="31">
        <v>488.524</v>
      </c>
      <c r="O14" s="31">
        <v>480.91399999999999</v>
      </c>
      <c r="P14" s="31">
        <v>493.19200000000001</v>
      </c>
      <c r="Q14" s="31">
        <v>431.92200000000003</v>
      </c>
      <c r="R14" s="31">
        <v>456.47800000000001</v>
      </c>
      <c r="S14" s="31">
        <v>529.65700000000004</v>
      </c>
      <c r="T14" s="31">
        <v>493.32499999999999</v>
      </c>
      <c r="U14" s="31">
        <v>597.48599999999999</v>
      </c>
      <c r="V14" s="31">
        <v>690.13699999999994</v>
      </c>
      <c r="W14" s="31">
        <v>829.34900000000005</v>
      </c>
      <c r="X14" s="31">
        <v>704.75099999999998</v>
      </c>
      <c r="Y14" s="31">
        <v>816.87300000000005</v>
      </c>
      <c r="Z14" s="31">
        <v>1006.814</v>
      </c>
      <c r="AA14" s="32">
        <v>988.13300000000004</v>
      </c>
      <c r="AB14" s="32">
        <v>1026.95</v>
      </c>
      <c r="AC14" s="32">
        <v>1064.694</v>
      </c>
      <c r="AD14" s="32">
        <v>1037.9449999999999</v>
      </c>
      <c r="AE14" s="32">
        <v>1104.4459999999999</v>
      </c>
      <c r="AF14" s="32">
        <v>1086.8927100000001</v>
      </c>
      <c r="AG14" s="32">
        <v>986.00650000000019</v>
      </c>
      <c r="AH14" s="32">
        <v>887.92307999999991</v>
      </c>
      <c r="AI14" s="32">
        <v>1039.48909</v>
      </c>
      <c r="AJ14" s="32">
        <v>1232.6414799999998</v>
      </c>
      <c r="AK14" s="32">
        <v>1073</v>
      </c>
      <c r="AL14" s="32">
        <v>908</v>
      </c>
      <c r="AM14" s="32">
        <v>799.4</v>
      </c>
      <c r="AN14" s="33">
        <v>-11.9</v>
      </c>
    </row>
    <row r="15" spans="1:40" ht="30" customHeight="1" thickBot="1" x14ac:dyDescent="0.3">
      <c r="A15" s="21"/>
      <c r="B15" s="22"/>
      <c r="C15" s="34" t="s">
        <v>8</v>
      </c>
      <c r="D15" s="35">
        <v>724.09799999999996</v>
      </c>
      <c r="E15" s="35">
        <v>593.66</v>
      </c>
      <c r="F15" s="35">
        <v>222.97399999999999</v>
      </c>
      <c r="G15" s="35">
        <v>220.238</v>
      </c>
      <c r="H15" s="35">
        <v>158.70599999999999</v>
      </c>
      <c r="I15" s="35">
        <v>225.465</v>
      </c>
      <c r="J15" s="35">
        <v>226.43799999999999</v>
      </c>
      <c r="K15" s="35">
        <v>276.065</v>
      </c>
      <c r="L15" s="35">
        <v>294.98399999999998</v>
      </c>
      <c r="M15" s="35">
        <v>239.61</v>
      </c>
      <c r="N15" s="35">
        <v>197.786</v>
      </c>
      <c r="O15" s="35">
        <v>173.40799999999999</v>
      </c>
      <c r="P15" s="35">
        <v>149.14400000000001</v>
      </c>
      <c r="Q15" s="35">
        <v>198.149</v>
      </c>
      <c r="R15" s="35">
        <v>213.535</v>
      </c>
      <c r="S15" s="35">
        <v>227.93899999999999</v>
      </c>
      <c r="T15" s="35">
        <v>192.48699999999999</v>
      </c>
      <c r="U15" s="35">
        <v>227.90899999999999</v>
      </c>
      <c r="V15" s="35">
        <v>272.02499999999998</v>
      </c>
      <c r="W15" s="35">
        <v>259.3</v>
      </c>
      <c r="X15" s="35">
        <v>182.58699999999999</v>
      </c>
      <c r="Y15" s="35">
        <v>205.44</v>
      </c>
      <c r="Z15" s="35">
        <v>204.4</v>
      </c>
      <c r="AA15" s="50">
        <v>154.36689999999999</v>
      </c>
      <c r="AB15" s="50">
        <v>141.86000000000001</v>
      </c>
      <c r="AC15" s="50">
        <v>158.96700000000001</v>
      </c>
      <c r="AD15" s="50">
        <v>154.55671999999998</v>
      </c>
      <c r="AE15" s="50">
        <v>185.81326000000001</v>
      </c>
      <c r="AF15" s="50">
        <v>154.36884000000001</v>
      </c>
      <c r="AG15" s="50">
        <v>140.98321999999999</v>
      </c>
      <c r="AH15" s="50">
        <v>147.27885999999998</v>
      </c>
      <c r="AI15" s="50">
        <v>134.20310000000001</v>
      </c>
      <c r="AJ15" s="50">
        <v>19.077999999999999</v>
      </c>
      <c r="AK15" s="50">
        <v>8</v>
      </c>
      <c r="AL15" s="50">
        <v>14</v>
      </c>
      <c r="AM15" s="50">
        <v>18</v>
      </c>
      <c r="AN15" s="37">
        <v>34.6</v>
      </c>
    </row>
    <row r="16" spans="1:40" s="44" customFormat="1" ht="35.15" customHeight="1" thickBot="1" x14ac:dyDescent="0.35">
      <c r="A16" s="38"/>
      <c r="B16" s="39"/>
      <c r="C16" s="40" t="s">
        <v>9</v>
      </c>
      <c r="D16" s="41">
        <f t="shared" ref="D16:J16" si="4">D13+D14+D15</f>
        <v>4343.6239999999998</v>
      </c>
      <c r="E16" s="41">
        <f t="shared" si="4"/>
        <v>3791.431</v>
      </c>
      <c r="F16" s="41">
        <f t="shared" si="4"/>
        <v>2960.3270000000002</v>
      </c>
      <c r="G16" s="41">
        <f t="shared" si="4"/>
        <v>2920.7959999999998</v>
      </c>
      <c r="H16" s="41">
        <f t="shared" si="4"/>
        <v>2716.4120000000003</v>
      </c>
      <c r="I16" s="41">
        <f t="shared" si="4"/>
        <v>2738.82</v>
      </c>
      <c r="J16" s="41">
        <f t="shared" si="4"/>
        <v>2700.11</v>
      </c>
      <c r="K16" s="41">
        <f t="shared" ref="K16:X16" si="5">SUM(K13:K15)</f>
        <v>2654.7269999999999</v>
      </c>
      <c r="L16" s="41">
        <f t="shared" si="5"/>
        <v>2734.2729999999997</v>
      </c>
      <c r="M16" s="41">
        <f t="shared" si="5"/>
        <v>2666.78</v>
      </c>
      <c r="N16" s="41">
        <f t="shared" si="5"/>
        <v>2524.8380000000002</v>
      </c>
      <c r="O16" s="41">
        <f t="shared" si="5"/>
        <v>2678.9259999999999</v>
      </c>
      <c r="P16" s="41">
        <f t="shared" si="5"/>
        <v>2652.2129999999997</v>
      </c>
      <c r="Q16" s="41">
        <f t="shared" si="5"/>
        <v>2657.2509999999997</v>
      </c>
      <c r="R16" s="41">
        <f t="shared" si="5"/>
        <v>2652.6009999999997</v>
      </c>
      <c r="S16" s="41">
        <f t="shared" si="5"/>
        <v>3002.489</v>
      </c>
      <c r="T16" s="41">
        <f t="shared" si="5"/>
        <v>2923.62</v>
      </c>
      <c r="U16" s="41">
        <f t="shared" si="5"/>
        <v>3156.5430000000001</v>
      </c>
      <c r="V16" s="41">
        <f t="shared" si="5"/>
        <v>3273.9460000000004</v>
      </c>
      <c r="W16" s="41">
        <f t="shared" si="5"/>
        <v>3530.3660000000004</v>
      </c>
      <c r="X16" s="41">
        <f t="shared" si="5"/>
        <v>3194.1640000000002</v>
      </c>
      <c r="Y16" s="41">
        <f>SUM(Y13:Y15)</f>
        <v>3632.3330000000001</v>
      </c>
      <c r="Z16" s="41">
        <f>SUM(Z13:Z15)</f>
        <v>4157.9589999999998</v>
      </c>
      <c r="AA16" s="42">
        <f>AA13+AA14+AA15</f>
        <v>4315.0528999999997</v>
      </c>
      <c r="AB16" s="42">
        <f>AB13+AB14+AB15</f>
        <v>4416.8409999999994</v>
      </c>
      <c r="AC16" s="42">
        <f>AC13+AC14+AC15</f>
        <v>4397.6319999999996</v>
      </c>
      <c r="AD16" s="42">
        <v>4246.8743300000006</v>
      </c>
      <c r="AE16" s="42">
        <v>4439.5836179999997</v>
      </c>
      <c r="AF16" s="42">
        <f t="shared" ref="AF16:AK16" si="6">SUM(AF13:AF15)</f>
        <v>4393.7431100000003</v>
      </c>
      <c r="AG16" s="42">
        <f t="shared" si="6"/>
        <v>3952.7552430000005</v>
      </c>
      <c r="AH16" s="42">
        <f t="shared" si="6"/>
        <v>3585.4300949999997</v>
      </c>
      <c r="AI16" s="42">
        <f t="shared" si="6"/>
        <v>3792.1388900000002</v>
      </c>
      <c r="AJ16" s="42">
        <f t="shared" si="6"/>
        <v>3853.4095589999997</v>
      </c>
      <c r="AK16" s="42">
        <f t="shared" si="6"/>
        <v>3348</v>
      </c>
      <c r="AL16" s="42">
        <f t="shared" ref="AL16:AM16" si="7">SUM(AL13:AL15)</f>
        <v>3101</v>
      </c>
      <c r="AM16" s="42">
        <f t="shared" si="7"/>
        <v>2697.8</v>
      </c>
      <c r="AN16" s="43">
        <v>-13</v>
      </c>
    </row>
    <row r="17" spans="1:40" ht="30" customHeight="1" x14ac:dyDescent="0.25">
      <c r="A17" s="17"/>
      <c r="B17" s="27" t="s">
        <v>12</v>
      </c>
      <c r="C17" s="18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46"/>
      <c r="AC17" s="46"/>
      <c r="AD17" s="47"/>
      <c r="AE17" s="47"/>
      <c r="AF17" s="47"/>
      <c r="AG17" s="47"/>
      <c r="AH17" s="48"/>
      <c r="AI17" s="48"/>
      <c r="AJ17" s="48"/>
      <c r="AK17" s="48"/>
      <c r="AL17" s="48"/>
      <c r="AM17" s="48"/>
      <c r="AN17" s="49"/>
    </row>
    <row r="18" spans="1:40" ht="30" customHeight="1" x14ac:dyDescent="0.25">
      <c r="A18" s="17"/>
      <c r="B18" s="18"/>
      <c r="C18" s="30" t="s">
        <v>11</v>
      </c>
      <c r="D18" s="31">
        <v>67.007000000000005</v>
      </c>
      <c r="E18" s="31">
        <v>265.173</v>
      </c>
      <c r="F18" s="31">
        <v>345.875</v>
      </c>
      <c r="G18" s="31">
        <v>405.803</v>
      </c>
      <c r="H18" s="31">
        <v>467.95699999999999</v>
      </c>
      <c r="I18" s="31">
        <v>454.666</v>
      </c>
      <c r="J18" s="31">
        <v>470.69200000000001</v>
      </c>
      <c r="K18" s="31">
        <v>422.84500000000003</v>
      </c>
      <c r="L18" s="31">
        <v>388.036</v>
      </c>
      <c r="M18" s="31">
        <v>393.80200000000002</v>
      </c>
      <c r="N18" s="31">
        <v>361.226</v>
      </c>
      <c r="O18" s="31">
        <v>371.77300000000002</v>
      </c>
      <c r="P18" s="31">
        <v>386.15499999999997</v>
      </c>
      <c r="Q18" s="31">
        <v>328.67399999999998</v>
      </c>
      <c r="R18" s="31">
        <v>326.89699999999999</v>
      </c>
      <c r="S18" s="31">
        <v>396.21899999999999</v>
      </c>
      <c r="T18" s="31">
        <v>407.548</v>
      </c>
      <c r="U18" s="31">
        <v>413.42200000000003</v>
      </c>
      <c r="V18" s="31">
        <v>385.99299999999999</v>
      </c>
      <c r="W18" s="31">
        <v>364.12</v>
      </c>
      <c r="X18" s="31">
        <v>315.03800000000001</v>
      </c>
      <c r="Y18" s="31">
        <v>294.053</v>
      </c>
      <c r="Z18" s="31">
        <v>354.83100000000002</v>
      </c>
      <c r="AA18" s="32">
        <v>355.81</v>
      </c>
      <c r="AB18" s="32">
        <v>246.62899999999999</v>
      </c>
      <c r="AC18" s="32">
        <v>322.51100000000002</v>
      </c>
      <c r="AD18" s="32">
        <v>317.64664000000005</v>
      </c>
      <c r="AE18" s="32">
        <v>354.07909999999998</v>
      </c>
      <c r="AF18" s="32">
        <v>363.16575</v>
      </c>
      <c r="AG18" s="32">
        <v>237.2885</v>
      </c>
      <c r="AH18" s="32">
        <v>187.38165999999998</v>
      </c>
      <c r="AI18" s="32">
        <v>191.10452000000001</v>
      </c>
      <c r="AJ18" s="32">
        <v>203.03449999999998</v>
      </c>
      <c r="AK18" s="32">
        <v>141</v>
      </c>
      <c r="AL18" s="32">
        <v>152</v>
      </c>
      <c r="AM18" s="32">
        <v>87</v>
      </c>
      <c r="AN18" s="33">
        <v>-42.9</v>
      </c>
    </row>
    <row r="19" spans="1:40" ht="30" customHeight="1" thickBot="1" x14ac:dyDescent="0.3">
      <c r="A19" s="21"/>
      <c r="B19" s="22"/>
      <c r="C19" s="51" t="s">
        <v>7</v>
      </c>
      <c r="D19" s="35">
        <v>0</v>
      </c>
      <c r="E19" s="35">
        <v>593.66</v>
      </c>
      <c r="F19" s="35">
        <v>222.97399999999999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7.3689999999999998</v>
      </c>
      <c r="N19" s="35">
        <v>103.98099999999999</v>
      </c>
      <c r="O19" s="35">
        <v>189.04900000000001</v>
      </c>
      <c r="P19" s="35">
        <v>183.67099999999999</v>
      </c>
      <c r="Q19" s="35">
        <v>218.94300000000001</v>
      </c>
      <c r="R19" s="35">
        <v>232.285</v>
      </c>
      <c r="S19" s="35">
        <v>235.458</v>
      </c>
      <c r="T19" s="35">
        <v>252.358</v>
      </c>
      <c r="U19" s="35">
        <v>205.929</v>
      </c>
      <c r="V19" s="35">
        <v>220.84800000000001</v>
      </c>
      <c r="W19" s="35">
        <v>225.45699999999999</v>
      </c>
      <c r="X19" s="35">
        <v>124.93</v>
      </c>
      <c r="Y19" s="35">
        <v>120.80200000000001</v>
      </c>
      <c r="Z19" s="35">
        <v>170.952</v>
      </c>
      <c r="AA19" s="50">
        <v>187.85499999999999</v>
      </c>
      <c r="AB19" s="50">
        <v>160.46199999999999</v>
      </c>
      <c r="AC19" s="50">
        <v>127.193</v>
      </c>
      <c r="AD19" s="50">
        <v>149.71340000000004</v>
      </c>
      <c r="AE19" s="50">
        <v>75.594999999999999</v>
      </c>
      <c r="AF19" s="50">
        <v>115.408</v>
      </c>
      <c r="AG19" s="50">
        <v>131.49799999999999</v>
      </c>
      <c r="AH19" s="50">
        <v>1.4139999999999999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37"/>
    </row>
    <row r="20" spans="1:40" s="44" customFormat="1" ht="35.15" customHeight="1" thickBot="1" x14ac:dyDescent="0.35">
      <c r="A20" s="38"/>
      <c r="B20" s="39"/>
      <c r="C20" s="40" t="s">
        <v>9</v>
      </c>
      <c r="D20" s="41">
        <f t="shared" ref="D20:J20" si="8">D17+D18+D19</f>
        <v>67.007000000000005</v>
      </c>
      <c r="E20" s="41">
        <f t="shared" si="8"/>
        <v>858.83299999999997</v>
      </c>
      <c r="F20" s="41">
        <f t="shared" si="8"/>
        <v>568.84899999999993</v>
      </c>
      <c r="G20" s="41">
        <f t="shared" si="8"/>
        <v>405.803</v>
      </c>
      <c r="H20" s="41">
        <f t="shared" si="8"/>
        <v>467.95699999999999</v>
      </c>
      <c r="I20" s="41">
        <f t="shared" si="8"/>
        <v>454.666</v>
      </c>
      <c r="J20" s="41">
        <f t="shared" si="8"/>
        <v>470.69200000000001</v>
      </c>
      <c r="K20" s="41">
        <f t="shared" ref="K20:X20" si="9">SUM(K17:K19)</f>
        <v>422.84500000000003</v>
      </c>
      <c r="L20" s="41">
        <f t="shared" si="9"/>
        <v>388.036</v>
      </c>
      <c r="M20" s="41">
        <f t="shared" si="9"/>
        <v>401.17100000000005</v>
      </c>
      <c r="N20" s="41">
        <f t="shared" si="9"/>
        <v>465.20699999999999</v>
      </c>
      <c r="O20" s="41">
        <f t="shared" si="9"/>
        <v>560.822</v>
      </c>
      <c r="P20" s="41">
        <f t="shared" si="9"/>
        <v>569.82600000000002</v>
      </c>
      <c r="Q20" s="41">
        <f t="shared" si="9"/>
        <v>547.61699999999996</v>
      </c>
      <c r="R20" s="41">
        <f t="shared" si="9"/>
        <v>559.18200000000002</v>
      </c>
      <c r="S20" s="41">
        <f t="shared" si="9"/>
        <v>631.67700000000002</v>
      </c>
      <c r="T20" s="41">
        <f t="shared" si="9"/>
        <v>659.90599999999995</v>
      </c>
      <c r="U20" s="41">
        <f t="shared" si="9"/>
        <v>619.351</v>
      </c>
      <c r="V20" s="41">
        <f t="shared" si="9"/>
        <v>606.84100000000001</v>
      </c>
      <c r="W20" s="41">
        <f t="shared" si="9"/>
        <v>589.577</v>
      </c>
      <c r="X20" s="41">
        <f t="shared" si="9"/>
        <v>439.96800000000002</v>
      </c>
      <c r="Y20" s="41">
        <f>SUM(Y17:Y19)</f>
        <v>414.85500000000002</v>
      </c>
      <c r="Z20" s="41">
        <f>SUM(Z17:Z19)</f>
        <v>525.78300000000002</v>
      </c>
      <c r="AA20" s="42">
        <f>SUM(AA18:AA19)</f>
        <v>543.66499999999996</v>
      </c>
      <c r="AB20" s="42">
        <f>SUM(AB18:AB19)</f>
        <v>407.09100000000001</v>
      </c>
      <c r="AC20" s="42">
        <f>SUM(AC18:AC19)</f>
        <v>449.70400000000001</v>
      </c>
      <c r="AD20" s="42">
        <v>467.36004000000008</v>
      </c>
      <c r="AE20" s="42">
        <v>429.67410000000001</v>
      </c>
      <c r="AF20" s="42">
        <f t="shared" ref="AF20:AK20" si="10">SUM(AF18:AF19)</f>
        <v>478.57375000000002</v>
      </c>
      <c r="AG20" s="42">
        <f t="shared" si="10"/>
        <v>368.78649999999999</v>
      </c>
      <c r="AH20" s="42">
        <f t="shared" si="10"/>
        <v>188.79565999999997</v>
      </c>
      <c r="AI20" s="42">
        <f t="shared" si="10"/>
        <v>191.10452000000001</v>
      </c>
      <c r="AJ20" s="42">
        <f t="shared" si="10"/>
        <v>203.03449999999998</v>
      </c>
      <c r="AK20" s="42">
        <f t="shared" si="10"/>
        <v>141</v>
      </c>
      <c r="AL20" s="42">
        <f t="shared" ref="AL20:AM20" si="11">SUM(AL18:AL19)</f>
        <v>152</v>
      </c>
      <c r="AM20" s="42">
        <f t="shared" si="11"/>
        <v>87</v>
      </c>
      <c r="AN20" s="43">
        <v>-42.9</v>
      </c>
    </row>
    <row r="21" spans="1:40" ht="30" hidden="1" customHeight="1" x14ac:dyDescent="0.25">
      <c r="A21" s="17"/>
      <c r="B21" s="27" t="s">
        <v>13</v>
      </c>
      <c r="C21" s="18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49" t="e">
        <f>#REF!/Z21*100</f>
        <v>#REF!</v>
      </c>
    </row>
    <row r="22" spans="1:40" ht="30" hidden="1" customHeight="1" x14ac:dyDescent="0.25">
      <c r="A22" s="17"/>
      <c r="B22" s="18"/>
      <c r="C22" s="30" t="s">
        <v>11</v>
      </c>
      <c r="D22" s="31">
        <v>172.262</v>
      </c>
      <c r="E22" s="31">
        <v>157.756</v>
      </c>
      <c r="F22" s="31">
        <v>173.13900000000001</v>
      </c>
      <c r="G22" s="31">
        <v>170.04</v>
      </c>
      <c r="H22" s="31">
        <v>127.343</v>
      </c>
      <c r="I22" s="31">
        <v>140.16800000000001</v>
      </c>
      <c r="J22" s="31">
        <v>78.004000000000005</v>
      </c>
      <c r="K22" s="31">
        <v>122.57899999999999</v>
      </c>
      <c r="L22" s="31">
        <v>102.81399999999999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1</v>
      </c>
      <c r="AH22" s="53"/>
      <c r="AI22" s="53"/>
      <c r="AJ22" s="53"/>
      <c r="AK22" s="53"/>
      <c r="AL22" s="53"/>
      <c r="AM22" s="53"/>
      <c r="AN22" s="33" t="e">
        <f>#REF!/Z22*100</f>
        <v>#REF!</v>
      </c>
    </row>
    <row r="23" spans="1:40" ht="30" hidden="1" customHeight="1" x14ac:dyDescent="0.25">
      <c r="A23" s="17"/>
      <c r="B23" s="18"/>
      <c r="C23" s="30" t="s">
        <v>7</v>
      </c>
      <c r="D23" s="31">
        <v>0</v>
      </c>
      <c r="E23" s="31">
        <v>31.036999999999999</v>
      </c>
      <c r="F23" s="31">
        <v>0</v>
      </c>
      <c r="G23" s="31">
        <v>13.935</v>
      </c>
      <c r="H23" s="31">
        <v>0.375</v>
      </c>
      <c r="I23" s="31">
        <v>13.061</v>
      </c>
      <c r="J23" s="31">
        <v>6.6870000000000003</v>
      </c>
      <c r="K23" s="31">
        <v>3.4740000000000002</v>
      </c>
      <c r="L23" s="31">
        <v>4.2140000000000004</v>
      </c>
      <c r="M23" s="31">
        <v>1.79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1</v>
      </c>
      <c r="AH23" s="53"/>
      <c r="AI23" s="53"/>
      <c r="AJ23" s="53"/>
      <c r="AK23" s="53"/>
      <c r="AL23" s="53"/>
      <c r="AM23" s="53"/>
      <c r="AN23" s="33" t="e">
        <f>#REF!/Z23*100</f>
        <v>#REF!</v>
      </c>
    </row>
    <row r="24" spans="1:40" ht="30" hidden="1" customHeight="1" thickBot="1" x14ac:dyDescent="0.3">
      <c r="A24" s="21"/>
      <c r="B24" s="22"/>
      <c r="C24" s="34" t="s">
        <v>8</v>
      </c>
      <c r="D24" s="35">
        <v>533.22400000000005</v>
      </c>
      <c r="E24" s="35">
        <v>505.9</v>
      </c>
      <c r="F24" s="35">
        <v>1161.4380000000001</v>
      </c>
      <c r="G24" s="35">
        <v>1053.0229999999999</v>
      </c>
      <c r="H24" s="35">
        <v>628.91800000000001</v>
      </c>
      <c r="I24" s="35">
        <v>762.69</v>
      </c>
      <c r="J24" s="35">
        <v>485.28199999999998</v>
      </c>
      <c r="K24" s="35">
        <v>204.03399999999999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1</v>
      </c>
      <c r="AH24" s="54"/>
      <c r="AI24" s="54"/>
      <c r="AJ24" s="54"/>
      <c r="AK24" s="54"/>
      <c r="AL24" s="54"/>
      <c r="AM24" s="54"/>
      <c r="AN24" s="37" t="e">
        <f>#REF!/Z24*100</f>
        <v>#REF!</v>
      </c>
    </row>
    <row r="25" spans="1:40" s="44" customFormat="1" ht="35.15" hidden="1" customHeight="1" thickBot="1" x14ac:dyDescent="0.35">
      <c r="A25" s="38"/>
      <c r="B25" s="39"/>
      <c r="C25" s="40" t="s">
        <v>9</v>
      </c>
      <c r="D25" s="41">
        <f t="shared" ref="D25:J25" si="12">D22+D23+D24</f>
        <v>705.4860000000001</v>
      </c>
      <c r="E25" s="41">
        <f t="shared" si="12"/>
        <v>694.69299999999998</v>
      </c>
      <c r="F25" s="41">
        <f t="shared" si="12"/>
        <v>1334.5770000000002</v>
      </c>
      <c r="G25" s="41">
        <f t="shared" si="12"/>
        <v>1236.9979999999998</v>
      </c>
      <c r="H25" s="41">
        <f t="shared" si="12"/>
        <v>756.63599999999997</v>
      </c>
      <c r="I25" s="41">
        <f t="shared" si="12"/>
        <v>915.9190000000001</v>
      </c>
      <c r="J25" s="41">
        <f t="shared" si="12"/>
        <v>569.97299999999996</v>
      </c>
      <c r="K25" s="41">
        <f t="shared" ref="K25:AG25" si="13">SUM(K22:K24)</f>
        <v>330.08699999999999</v>
      </c>
      <c r="L25" s="41">
        <f t="shared" si="13"/>
        <v>107.02799999999999</v>
      </c>
      <c r="M25" s="41">
        <f t="shared" si="13"/>
        <v>1.79</v>
      </c>
      <c r="N25" s="41">
        <f t="shared" si="13"/>
        <v>0</v>
      </c>
      <c r="O25" s="41">
        <f t="shared" si="13"/>
        <v>0</v>
      </c>
      <c r="P25" s="41">
        <f t="shared" si="13"/>
        <v>0</v>
      </c>
      <c r="Q25" s="41">
        <f t="shared" si="13"/>
        <v>0</v>
      </c>
      <c r="R25" s="41">
        <f t="shared" si="13"/>
        <v>0</v>
      </c>
      <c r="S25" s="41">
        <f t="shared" si="13"/>
        <v>0</v>
      </c>
      <c r="T25" s="41">
        <f t="shared" si="13"/>
        <v>0</v>
      </c>
      <c r="U25" s="41">
        <f t="shared" si="13"/>
        <v>0</v>
      </c>
      <c r="V25" s="41">
        <f t="shared" si="13"/>
        <v>0</v>
      </c>
      <c r="W25" s="41">
        <f t="shared" si="13"/>
        <v>0</v>
      </c>
      <c r="X25" s="41">
        <f t="shared" si="13"/>
        <v>0</v>
      </c>
      <c r="Y25" s="41">
        <f t="shared" si="13"/>
        <v>0</v>
      </c>
      <c r="Z25" s="41">
        <f t="shared" si="13"/>
        <v>0</v>
      </c>
      <c r="AA25" s="55">
        <f t="shared" si="13"/>
        <v>0</v>
      </c>
      <c r="AB25" s="55">
        <f t="shared" si="13"/>
        <v>0</v>
      </c>
      <c r="AC25" s="55">
        <f t="shared" si="13"/>
        <v>0</v>
      </c>
      <c r="AD25" s="55">
        <f>SUM(AD22:AD24)</f>
        <v>0</v>
      </c>
      <c r="AE25" s="55">
        <f t="shared" ref="AE25" si="14">SUM(AE22:AE24)</f>
        <v>0</v>
      </c>
      <c r="AF25" s="55">
        <f t="shared" si="13"/>
        <v>0</v>
      </c>
      <c r="AG25" s="55">
        <f t="shared" si="13"/>
        <v>3</v>
      </c>
      <c r="AH25" s="55"/>
      <c r="AI25" s="55"/>
      <c r="AJ25" s="55"/>
      <c r="AK25" s="55"/>
      <c r="AL25" s="55"/>
      <c r="AM25" s="55"/>
      <c r="AN25" s="43" t="e">
        <f>#REF!/Z25*100</f>
        <v>#REF!</v>
      </c>
    </row>
    <row r="26" spans="1:40" ht="30" customHeight="1" x14ac:dyDescent="0.25">
      <c r="A26" s="17"/>
      <c r="B26" s="27" t="s">
        <v>14</v>
      </c>
      <c r="C26" s="18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49"/>
    </row>
    <row r="27" spans="1:40" ht="30" customHeight="1" x14ac:dyDescent="0.25">
      <c r="A27" s="17"/>
      <c r="B27" s="18"/>
      <c r="C27" s="30" t="s">
        <v>11</v>
      </c>
      <c r="D27" s="31">
        <v>135.1</v>
      </c>
      <c r="E27" s="31">
        <v>173.93700000000001</v>
      </c>
      <c r="F27" s="31">
        <v>196.79599999999999</v>
      </c>
      <c r="G27" s="31">
        <v>205.82499999999999</v>
      </c>
      <c r="H27" s="31">
        <v>186.465</v>
      </c>
      <c r="I27" s="31">
        <v>172.261</v>
      </c>
      <c r="J27" s="31">
        <v>191.88300000000001</v>
      </c>
      <c r="K27" s="31">
        <v>177.73699999999999</v>
      </c>
      <c r="L27" s="31">
        <v>185.37899999999999</v>
      </c>
      <c r="M27" s="31">
        <v>185.46199999999999</v>
      </c>
      <c r="N27" s="31">
        <v>174.10400000000001</v>
      </c>
      <c r="O27" s="31">
        <v>179.453</v>
      </c>
      <c r="P27" s="31">
        <v>176.72399999999999</v>
      </c>
      <c r="Q27" s="31">
        <v>183.881</v>
      </c>
      <c r="R27" s="31">
        <v>165.37299999999999</v>
      </c>
      <c r="S27" s="31">
        <v>186.83500000000001</v>
      </c>
      <c r="T27" s="31">
        <v>173.44300000000001</v>
      </c>
      <c r="U27" s="31">
        <v>180.82499999999999</v>
      </c>
      <c r="V27" s="31">
        <v>173.08</v>
      </c>
      <c r="W27" s="31">
        <v>176.77799999999999</v>
      </c>
      <c r="X27" s="31">
        <v>153.11000000000001</v>
      </c>
      <c r="Y27" s="31">
        <v>175.93199999999999</v>
      </c>
      <c r="Z27" s="31">
        <v>169.66800000000001</v>
      </c>
      <c r="AA27" s="31">
        <v>161.46600000000001</v>
      </c>
      <c r="AB27" s="31">
        <v>175.387</v>
      </c>
      <c r="AC27" s="31">
        <v>170.143</v>
      </c>
      <c r="AD27" s="31">
        <v>159.14157800000001</v>
      </c>
      <c r="AE27" s="31">
        <v>154.54634100000001</v>
      </c>
      <c r="AF27" s="31">
        <v>157.49567999999999</v>
      </c>
      <c r="AG27" s="31">
        <v>155.67151799999999</v>
      </c>
      <c r="AH27" s="31">
        <v>143</v>
      </c>
      <c r="AI27" s="31">
        <v>157.60982800000002</v>
      </c>
      <c r="AJ27" s="31">
        <v>144.31172999999998</v>
      </c>
      <c r="AK27" s="31">
        <v>156</v>
      </c>
      <c r="AL27" s="31">
        <v>149</v>
      </c>
      <c r="AM27" s="31">
        <v>140</v>
      </c>
      <c r="AN27" s="33">
        <v>-5.8</v>
      </c>
    </row>
    <row r="28" spans="1:40" ht="30" customHeight="1" x14ac:dyDescent="0.25">
      <c r="A28" s="17"/>
      <c r="B28" s="18"/>
      <c r="C28" s="30" t="s">
        <v>15</v>
      </c>
      <c r="D28" s="31">
        <v>2472.3000000000002</v>
      </c>
      <c r="E28" s="31">
        <v>1988.414</v>
      </c>
      <c r="F28" s="31">
        <v>665.15800000000002</v>
      </c>
      <c r="G28" s="31">
        <v>73.382999999999996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3">
        <v>0</v>
      </c>
    </row>
    <row r="29" spans="1:40" ht="30" customHeight="1" thickBot="1" x14ac:dyDescent="0.3">
      <c r="A29" s="21"/>
      <c r="B29" s="22"/>
      <c r="C29" s="34" t="s">
        <v>16</v>
      </c>
      <c r="D29" s="35">
        <v>2486.6999999999998</v>
      </c>
      <c r="E29" s="35">
        <v>1193.7940000000001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7">
        <v>0</v>
      </c>
    </row>
    <row r="30" spans="1:40" s="44" customFormat="1" ht="35.15" customHeight="1" thickBot="1" x14ac:dyDescent="0.35">
      <c r="A30" s="38"/>
      <c r="B30" s="39"/>
      <c r="C30" s="40" t="s">
        <v>9</v>
      </c>
      <c r="D30" s="41">
        <f t="shared" ref="D30:J30" si="15">D27+D28+D29</f>
        <v>5094.1000000000004</v>
      </c>
      <c r="E30" s="41">
        <f t="shared" si="15"/>
        <v>3356.1450000000004</v>
      </c>
      <c r="F30" s="41">
        <f t="shared" si="15"/>
        <v>861.95399999999995</v>
      </c>
      <c r="G30" s="41">
        <f t="shared" si="15"/>
        <v>279.20799999999997</v>
      </c>
      <c r="H30" s="41">
        <f t="shared" si="15"/>
        <v>186.465</v>
      </c>
      <c r="I30" s="41">
        <f t="shared" si="15"/>
        <v>172.261</v>
      </c>
      <c r="J30" s="41">
        <f t="shared" si="15"/>
        <v>191.88300000000001</v>
      </c>
      <c r="K30" s="41">
        <f t="shared" ref="K30:AI30" si="16">SUM(K27:K29)</f>
        <v>177.73699999999999</v>
      </c>
      <c r="L30" s="41">
        <f t="shared" si="16"/>
        <v>185.37899999999999</v>
      </c>
      <c r="M30" s="41">
        <f t="shared" si="16"/>
        <v>185.46199999999999</v>
      </c>
      <c r="N30" s="41">
        <f t="shared" si="16"/>
        <v>174.10400000000001</v>
      </c>
      <c r="O30" s="41">
        <f t="shared" si="16"/>
        <v>179.453</v>
      </c>
      <c r="P30" s="41">
        <f t="shared" si="16"/>
        <v>176.72399999999999</v>
      </c>
      <c r="Q30" s="41">
        <f t="shared" si="16"/>
        <v>183.881</v>
      </c>
      <c r="R30" s="41">
        <f t="shared" si="16"/>
        <v>165.37299999999999</v>
      </c>
      <c r="S30" s="41">
        <f t="shared" si="16"/>
        <v>186.83500000000001</v>
      </c>
      <c r="T30" s="41">
        <f t="shared" si="16"/>
        <v>173.44300000000001</v>
      </c>
      <c r="U30" s="41">
        <f t="shared" si="16"/>
        <v>180.82499999999999</v>
      </c>
      <c r="V30" s="41">
        <f t="shared" si="16"/>
        <v>173.08</v>
      </c>
      <c r="W30" s="41">
        <f t="shared" si="16"/>
        <v>176.77799999999999</v>
      </c>
      <c r="X30" s="41">
        <f t="shared" si="16"/>
        <v>153.11000000000001</v>
      </c>
      <c r="Y30" s="41">
        <f t="shared" si="16"/>
        <v>175.93199999999999</v>
      </c>
      <c r="Z30" s="41">
        <f t="shared" si="16"/>
        <v>169.66800000000001</v>
      </c>
      <c r="AA30" s="41">
        <f t="shared" si="16"/>
        <v>161.46600000000001</v>
      </c>
      <c r="AB30" s="41">
        <f t="shared" si="16"/>
        <v>175.387</v>
      </c>
      <c r="AC30" s="41">
        <f t="shared" si="16"/>
        <v>170.143</v>
      </c>
      <c r="AD30" s="41">
        <f>SUM(AD27:AD29)</f>
        <v>159.14157800000001</v>
      </c>
      <c r="AE30" s="41">
        <f t="shared" ref="AE30" si="17">SUM(AE27:AE29)</f>
        <v>154.54634100000001</v>
      </c>
      <c r="AF30" s="41">
        <f t="shared" si="16"/>
        <v>157.49567999999999</v>
      </c>
      <c r="AG30" s="41">
        <f t="shared" si="16"/>
        <v>155.67151799999999</v>
      </c>
      <c r="AH30" s="41">
        <f t="shared" si="16"/>
        <v>143</v>
      </c>
      <c r="AI30" s="41">
        <f t="shared" si="16"/>
        <v>157.60982800000002</v>
      </c>
      <c r="AJ30" s="41">
        <f t="shared" ref="AJ30:AK30" si="18">SUM(AJ27:AJ29)</f>
        <v>144.31172999999998</v>
      </c>
      <c r="AK30" s="41">
        <f t="shared" si="18"/>
        <v>156</v>
      </c>
      <c r="AL30" s="41">
        <f t="shared" ref="AL30:AM30" si="19">SUM(AL27:AL29)</f>
        <v>149</v>
      </c>
      <c r="AM30" s="41">
        <f t="shared" si="19"/>
        <v>140</v>
      </c>
      <c r="AN30" s="43">
        <v>-5.8</v>
      </c>
    </row>
    <row r="31" spans="1:40" ht="30" hidden="1" customHeight="1" x14ac:dyDescent="0.25">
      <c r="A31" s="17"/>
      <c r="B31" s="27" t="s">
        <v>17</v>
      </c>
      <c r="C31" s="1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49" t="e">
        <f>#REF!/Z31*100</f>
        <v>#REF!</v>
      </c>
    </row>
    <row r="32" spans="1:40" ht="30" hidden="1" customHeight="1" thickBot="1" x14ac:dyDescent="0.3">
      <c r="A32" s="21"/>
      <c r="B32" s="22"/>
      <c r="C32" s="34" t="s">
        <v>18</v>
      </c>
      <c r="D32" s="35">
        <v>5724.6880000000001</v>
      </c>
      <c r="E32" s="35">
        <v>4866.3620000000001</v>
      </c>
      <c r="F32" s="35">
        <v>3161.3739999999998</v>
      </c>
      <c r="G32" s="35">
        <v>1865.6859999999999</v>
      </c>
      <c r="H32" s="35">
        <v>903.84140000000002</v>
      </c>
      <c r="I32" s="35">
        <v>200.17740000000001</v>
      </c>
      <c r="J32" s="35">
        <v>16.032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v>1</v>
      </c>
      <c r="AH32" s="54"/>
      <c r="AI32" s="54"/>
      <c r="AJ32" s="54"/>
      <c r="AK32" s="54"/>
      <c r="AL32" s="54"/>
      <c r="AM32" s="54"/>
      <c r="AN32" s="37" t="e">
        <f>#REF!/Z32*100</f>
        <v>#REF!</v>
      </c>
    </row>
    <row r="33" spans="1:40" ht="13.5" customHeight="1" x14ac:dyDescent="0.25">
      <c r="A33" s="18"/>
      <c r="B33" s="18"/>
      <c r="C33" s="18"/>
      <c r="D33" s="28"/>
      <c r="E33" s="56"/>
      <c r="F33" s="5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57"/>
    </row>
    <row r="34" spans="1:40" s="66" customFormat="1" ht="17.5" x14ac:dyDescent="0.35">
      <c r="A34" s="71" t="s">
        <v>19</v>
      </c>
      <c r="B34" s="58" t="s">
        <v>20</v>
      </c>
      <c r="D34" s="59"/>
      <c r="E34" s="60"/>
      <c r="F34" s="61"/>
      <c r="G34" s="62"/>
      <c r="H34" s="63"/>
      <c r="I34" s="64"/>
      <c r="J34" s="58"/>
      <c r="K34" s="58"/>
      <c r="L34" s="58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65"/>
    </row>
    <row r="35" spans="1:40" s="66" customFormat="1" ht="17.5" x14ac:dyDescent="0.35">
      <c r="A35" s="71" t="s">
        <v>21</v>
      </c>
      <c r="B35" s="58" t="s">
        <v>22</v>
      </c>
      <c r="D35" s="59"/>
      <c r="E35" s="60"/>
      <c r="F35" s="61"/>
      <c r="G35" s="62"/>
      <c r="H35" s="63"/>
      <c r="I35" s="64"/>
      <c r="J35" s="58"/>
      <c r="K35" s="58"/>
      <c r="L35" s="58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65"/>
    </row>
    <row r="36" spans="1:40" s="66" customFormat="1" ht="17.5" x14ac:dyDescent="0.35">
      <c r="A36" s="71" t="s">
        <v>23</v>
      </c>
      <c r="B36" s="58" t="s">
        <v>24</v>
      </c>
      <c r="D36" s="59"/>
      <c r="E36" s="60"/>
      <c r="F36" s="61"/>
      <c r="G36" s="62"/>
      <c r="H36" s="63"/>
      <c r="I36" s="64"/>
      <c r="J36" s="64"/>
      <c r="K36" s="58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65"/>
    </row>
  </sheetData>
  <printOptions horizontalCentered="1"/>
  <pageMargins left="0.78740157480314965" right="0.51181102362204722" top="0.9055118110236221" bottom="0.19685039370078741" header="0.39370078740157483" footer="0.51181102362204722"/>
  <pageSetup paperSize="9" scale="4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Herstellung Produkte</vt:lpstr>
      <vt:lpstr>'Herstellung Produkte'!Druckbereich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Saritzoglou</dc:creator>
  <cp:keywords/>
  <dc:description/>
  <cp:lastModifiedBy>Yvonne Dyllong</cp:lastModifiedBy>
  <cp:revision/>
  <dcterms:created xsi:type="dcterms:W3CDTF">2023-02-07T11:57:56Z</dcterms:created>
  <dcterms:modified xsi:type="dcterms:W3CDTF">2026-03-18T11:21:42Z</dcterms:modified>
  <cp:category/>
  <cp:contentStatus/>
</cp:coreProperties>
</file>